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Q:\ЧСК\ЧСК\Раскрытие информации\2026\ООО ЧСК затраты на тех прис за 2025 год\"/>
    </mc:Choice>
  </mc:AlternateContent>
  <bookViews>
    <workbookView xWindow="0" yWindow="0" windowWidth="28800" windowHeight="12435" tabRatio="706"/>
  </bookViews>
  <sheets>
    <sheet name="прил 1" sheetId="59" r:id="rId1"/>
    <sheet name="прил 2_2018 new" sheetId="65" state="hidden" r:id="rId2"/>
    <sheet name="прил 2_2025" sheetId="66" r:id="rId3"/>
    <sheet name="прил 3" sheetId="3" r:id="rId4"/>
    <sheet name="пр2" sheetId="67" r:id="rId5"/>
    <sheet name="пр3" sheetId="68" r:id="rId6"/>
    <sheet name="пр4" sheetId="69" r:id="rId7"/>
    <sheet name="пр5" sheetId="70" r:id="rId8"/>
    <sheet name="пр2_2019" sheetId="43" state="hidden" r:id="rId9"/>
    <sheet name="пр2_2018" sheetId="27" state="hidden" r:id="rId10"/>
    <sheet name="пр2_2014" sheetId="5" state="hidden" r:id="rId11"/>
    <sheet name="пр2_2013" sheetId="2" state="hidden" r:id="rId12"/>
    <sheet name="себестоимость" sheetId="47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 localSheetId="10">#REF!</definedName>
    <definedName name="\a" localSheetId="9">#REF!</definedName>
    <definedName name="\a" localSheetId="8">#REF!</definedName>
    <definedName name="\a" localSheetId="0">#REF!</definedName>
    <definedName name="\a" localSheetId="1">#REF!</definedName>
    <definedName name="\a">#REF!</definedName>
    <definedName name="\m" localSheetId="10">#REF!</definedName>
    <definedName name="\m" localSheetId="9">#REF!</definedName>
    <definedName name="\m" localSheetId="8">#REF!</definedName>
    <definedName name="\m" localSheetId="0">#REF!</definedName>
    <definedName name="\m" localSheetId="1">#REF!</definedName>
    <definedName name="\m">#REF!</definedName>
    <definedName name="\n" localSheetId="10">#REF!</definedName>
    <definedName name="\n" localSheetId="9">#REF!</definedName>
    <definedName name="\n" localSheetId="8">#REF!</definedName>
    <definedName name="\n" localSheetId="0">#REF!</definedName>
    <definedName name="\n" localSheetId="1">#REF!</definedName>
    <definedName name="\n">#REF!</definedName>
    <definedName name="\o" localSheetId="10">#REF!</definedName>
    <definedName name="\o" localSheetId="9">#REF!</definedName>
    <definedName name="\o" localSheetId="8">#REF!</definedName>
    <definedName name="\o" localSheetId="0">#REF!</definedName>
    <definedName name="\o" localSheetId="1">#REF!</definedName>
    <definedName name="\o">#REF!</definedName>
    <definedName name="__FY1">#N/A</definedName>
    <definedName name="__SP1" localSheetId="10">[1]FES!#REF!</definedName>
    <definedName name="__SP1" localSheetId="9">[1]FES!#REF!</definedName>
    <definedName name="__SP1" localSheetId="8">[1]FES!#REF!</definedName>
    <definedName name="__SP1" localSheetId="0">[1]FES!#REF!</definedName>
    <definedName name="__SP1" localSheetId="1">[1]FES!#REF!</definedName>
    <definedName name="__SP1">[1]FES!#REF!</definedName>
    <definedName name="__SP10" localSheetId="10">[1]FES!#REF!</definedName>
    <definedName name="__SP10" localSheetId="9">[1]FES!#REF!</definedName>
    <definedName name="__SP10" localSheetId="8">[1]FES!#REF!</definedName>
    <definedName name="__SP10" localSheetId="0">[1]FES!#REF!</definedName>
    <definedName name="__SP10" localSheetId="1">[1]FES!#REF!</definedName>
    <definedName name="__SP10">[1]FES!#REF!</definedName>
    <definedName name="__SP11" localSheetId="10">[1]FES!#REF!</definedName>
    <definedName name="__SP11" localSheetId="9">[1]FES!#REF!</definedName>
    <definedName name="__SP11" localSheetId="8">[1]FES!#REF!</definedName>
    <definedName name="__SP11" localSheetId="0">[1]FES!#REF!</definedName>
    <definedName name="__SP11" localSheetId="1">[1]FES!#REF!</definedName>
    <definedName name="__SP11">[1]FES!#REF!</definedName>
    <definedName name="__SP12" localSheetId="10">[1]FES!#REF!</definedName>
    <definedName name="__SP12" localSheetId="9">[1]FES!#REF!</definedName>
    <definedName name="__SP12" localSheetId="8">[1]FES!#REF!</definedName>
    <definedName name="__SP12" localSheetId="0">[1]FES!#REF!</definedName>
    <definedName name="__SP12" localSheetId="1">[1]FES!#REF!</definedName>
    <definedName name="__SP12">[1]FES!#REF!</definedName>
    <definedName name="__SP13" localSheetId="10">[1]FES!#REF!</definedName>
    <definedName name="__SP13" localSheetId="9">[1]FES!#REF!</definedName>
    <definedName name="__SP13" localSheetId="8">[1]FES!#REF!</definedName>
    <definedName name="__SP13" localSheetId="0">[1]FES!#REF!</definedName>
    <definedName name="__SP13" localSheetId="1">[1]FES!#REF!</definedName>
    <definedName name="__SP13">[1]FES!#REF!</definedName>
    <definedName name="__SP14" localSheetId="10">[1]FES!#REF!</definedName>
    <definedName name="__SP14" localSheetId="9">[1]FES!#REF!</definedName>
    <definedName name="__SP14" localSheetId="8">[1]FES!#REF!</definedName>
    <definedName name="__SP14" localSheetId="0">[1]FES!#REF!</definedName>
    <definedName name="__SP14" localSheetId="1">[1]FES!#REF!</definedName>
    <definedName name="__SP14">[1]FES!#REF!</definedName>
    <definedName name="__SP15" localSheetId="10">[1]FES!#REF!</definedName>
    <definedName name="__SP15" localSheetId="9">[1]FES!#REF!</definedName>
    <definedName name="__SP15" localSheetId="8">[1]FES!#REF!</definedName>
    <definedName name="__SP15" localSheetId="0">[1]FES!#REF!</definedName>
    <definedName name="__SP15" localSheetId="1">[1]FES!#REF!</definedName>
    <definedName name="__SP15">[1]FES!#REF!</definedName>
    <definedName name="__SP16" localSheetId="10">[1]FES!#REF!</definedName>
    <definedName name="__SP16" localSheetId="9">[1]FES!#REF!</definedName>
    <definedName name="__SP16" localSheetId="8">[1]FES!#REF!</definedName>
    <definedName name="__SP16" localSheetId="0">[1]FES!#REF!</definedName>
    <definedName name="__SP16" localSheetId="1">[1]FES!#REF!</definedName>
    <definedName name="__SP16">[1]FES!#REF!</definedName>
    <definedName name="__SP17" localSheetId="10">[1]FES!#REF!</definedName>
    <definedName name="__SP17" localSheetId="9">[1]FES!#REF!</definedName>
    <definedName name="__SP17" localSheetId="8">[1]FES!#REF!</definedName>
    <definedName name="__SP17" localSheetId="0">[1]FES!#REF!</definedName>
    <definedName name="__SP17" localSheetId="1">[1]FES!#REF!</definedName>
    <definedName name="__SP17">[1]FES!#REF!</definedName>
    <definedName name="__SP18" localSheetId="10">[1]FES!#REF!</definedName>
    <definedName name="__SP18" localSheetId="9">[1]FES!#REF!</definedName>
    <definedName name="__SP18" localSheetId="8">[1]FES!#REF!</definedName>
    <definedName name="__SP18" localSheetId="0">[1]FES!#REF!</definedName>
    <definedName name="__SP18" localSheetId="1">[1]FES!#REF!</definedName>
    <definedName name="__SP18">[1]FES!#REF!</definedName>
    <definedName name="__SP19" localSheetId="10">[1]FES!#REF!</definedName>
    <definedName name="__SP19" localSheetId="9">[1]FES!#REF!</definedName>
    <definedName name="__SP19" localSheetId="8">[1]FES!#REF!</definedName>
    <definedName name="__SP19" localSheetId="0">[1]FES!#REF!</definedName>
    <definedName name="__SP19" localSheetId="1">[1]FES!#REF!</definedName>
    <definedName name="__SP19">[1]FES!#REF!</definedName>
    <definedName name="__SP2" localSheetId="10">[1]FES!#REF!</definedName>
    <definedName name="__SP2" localSheetId="9">[1]FES!#REF!</definedName>
    <definedName name="__SP2" localSheetId="8">[1]FES!#REF!</definedName>
    <definedName name="__SP2" localSheetId="0">[1]FES!#REF!</definedName>
    <definedName name="__SP2" localSheetId="1">[1]FES!#REF!</definedName>
    <definedName name="__SP2">[1]FES!#REF!</definedName>
    <definedName name="__SP20" localSheetId="10">[1]FES!#REF!</definedName>
    <definedName name="__SP20" localSheetId="9">[1]FES!#REF!</definedName>
    <definedName name="__SP20" localSheetId="8">[1]FES!#REF!</definedName>
    <definedName name="__SP20" localSheetId="0">[1]FES!#REF!</definedName>
    <definedName name="__SP20" localSheetId="1">[1]FES!#REF!</definedName>
    <definedName name="__SP20">[1]FES!#REF!</definedName>
    <definedName name="__SP3" localSheetId="10">[1]FES!#REF!</definedName>
    <definedName name="__SP3" localSheetId="9">[1]FES!#REF!</definedName>
    <definedName name="__SP3" localSheetId="8">[1]FES!#REF!</definedName>
    <definedName name="__SP3" localSheetId="0">[1]FES!#REF!</definedName>
    <definedName name="__SP3" localSheetId="1">[1]FES!#REF!</definedName>
    <definedName name="__SP3">[1]FES!#REF!</definedName>
    <definedName name="__SP4" localSheetId="10">[1]FES!#REF!</definedName>
    <definedName name="__SP4" localSheetId="9">[1]FES!#REF!</definedName>
    <definedName name="__SP4" localSheetId="8">[1]FES!#REF!</definedName>
    <definedName name="__SP4" localSheetId="0">[1]FES!#REF!</definedName>
    <definedName name="__SP4" localSheetId="1">[1]FES!#REF!</definedName>
    <definedName name="__SP4">[1]FES!#REF!</definedName>
    <definedName name="__SP5" localSheetId="10">[1]FES!#REF!</definedName>
    <definedName name="__SP5" localSheetId="9">[1]FES!#REF!</definedName>
    <definedName name="__SP5" localSheetId="8">[1]FES!#REF!</definedName>
    <definedName name="__SP5" localSheetId="0">[1]FES!#REF!</definedName>
    <definedName name="__SP5" localSheetId="1">[1]FES!#REF!</definedName>
    <definedName name="__SP5">[1]FES!#REF!</definedName>
    <definedName name="__SP7" localSheetId="10">[1]FES!#REF!</definedName>
    <definedName name="__SP7" localSheetId="9">[1]FES!#REF!</definedName>
    <definedName name="__SP7" localSheetId="8">[1]FES!#REF!</definedName>
    <definedName name="__SP7" localSheetId="0">[1]FES!#REF!</definedName>
    <definedName name="__SP7" localSheetId="1">[1]FES!#REF!</definedName>
    <definedName name="__SP7">[1]FES!#REF!</definedName>
    <definedName name="__SP8" localSheetId="10">[1]FES!#REF!</definedName>
    <definedName name="__SP8" localSheetId="9">[1]FES!#REF!</definedName>
    <definedName name="__SP8" localSheetId="8">[1]FES!#REF!</definedName>
    <definedName name="__SP8" localSheetId="0">[1]FES!#REF!</definedName>
    <definedName name="__SP8" localSheetId="1">[1]FES!#REF!</definedName>
    <definedName name="__SP8">[1]FES!#REF!</definedName>
    <definedName name="__SP9" localSheetId="10">[1]FES!#REF!</definedName>
    <definedName name="__SP9" localSheetId="9">[1]FES!#REF!</definedName>
    <definedName name="__SP9" localSheetId="8">[1]FES!#REF!</definedName>
    <definedName name="__SP9" localSheetId="0">[1]FES!#REF!</definedName>
    <definedName name="__SP9" localSheetId="1">[1]FES!#REF!</definedName>
    <definedName name="__SP9">[1]FES!#REF!</definedName>
    <definedName name="_FY1">#N/A</definedName>
    <definedName name="_IDОтчета">178174</definedName>
    <definedName name="_IDШаблона">178176</definedName>
    <definedName name="_prd2">[2]Титульный!$F$12</definedName>
    <definedName name="_SP1" localSheetId="10">[1]FES!#REF!</definedName>
    <definedName name="_SP1" localSheetId="9">[1]FES!#REF!</definedName>
    <definedName name="_SP1" localSheetId="8">[1]FES!#REF!</definedName>
    <definedName name="_SP1" localSheetId="0">[1]FES!#REF!</definedName>
    <definedName name="_SP1" localSheetId="1">[1]FES!#REF!</definedName>
    <definedName name="_SP1">[1]FES!#REF!</definedName>
    <definedName name="_SP10" localSheetId="10">[1]FES!#REF!</definedName>
    <definedName name="_SP10" localSheetId="9">[1]FES!#REF!</definedName>
    <definedName name="_SP10" localSheetId="8">[1]FES!#REF!</definedName>
    <definedName name="_SP10" localSheetId="0">[1]FES!#REF!</definedName>
    <definedName name="_SP10" localSheetId="1">[1]FES!#REF!</definedName>
    <definedName name="_SP10">[1]FES!#REF!</definedName>
    <definedName name="_SP11" localSheetId="10">[1]FES!#REF!</definedName>
    <definedName name="_SP11" localSheetId="9">[1]FES!#REF!</definedName>
    <definedName name="_SP11" localSheetId="8">[1]FES!#REF!</definedName>
    <definedName name="_SP11" localSheetId="0">[1]FES!#REF!</definedName>
    <definedName name="_SP11" localSheetId="1">[1]FES!#REF!</definedName>
    <definedName name="_SP11">[1]FES!#REF!</definedName>
    <definedName name="_SP12" localSheetId="10">[1]FES!#REF!</definedName>
    <definedName name="_SP12" localSheetId="9">[1]FES!#REF!</definedName>
    <definedName name="_SP12" localSheetId="8">[1]FES!#REF!</definedName>
    <definedName name="_SP12" localSheetId="0">[1]FES!#REF!</definedName>
    <definedName name="_SP12" localSheetId="1">[1]FES!#REF!</definedName>
    <definedName name="_SP12">[1]FES!#REF!</definedName>
    <definedName name="_SP13" localSheetId="10">[1]FES!#REF!</definedName>
    <definedName name="_SP13" localSheetId="9">[1]FES!#REF!</definedName>
    <definedName name="_SP13" localSheetId="8">[1]FES!#REF!</definedName>
    <definedName name="_SP13" localSheetId="0">[1]FES!#REF!</definedName>
    <definedName name="_SP13" localSheetId="1">[1]FES!#REF!</definedName>
    <definedName name="_SP13">[1]FES!#REF!</definedName>
    <definedName name="_SP14" localSheetId="10">[1]FES!#REF!</definedName>
    <definedName name="_SP14" localSheetId="9">[1]FES!#REF!</definedName>
    <definedName name="_SP14" localSheetId="8">[1]FES!#REF!</definedName>
    <definedName name="_SP14" localSheetId="0">[1]FES!#REF!</definedName>
    <definedName name="_SP14" localSheetId="1">[1]FES!#REF!</definedName>
    <definedName name="_SP14">[1]FES!#REF!</definedName>
    <definedName name="_SP15" localSheetId="10">[1]FES!#REF!</definedName>
    <definedName name="_SP15" localSheetId="9">[1]FES!#REF!</definedName>
    <definedName name="_SP15" localSheetId="8">[1]FES!#REF!</definedName>
    <definedName name="_SP15" localSheetId="0">[1]FES!#REF!</definedName>
    <definedName name="_SP15" localSheetId="1">[1]FES!#REF!</definedName>
    <definedName name="_SP15">[1]FES!#REF!</definedName>
    <definedName name="_SP16" localSheetId="10">[1]FES!#REF!</definedName>
    <definedName name="_SP16" localSheetId="9">[1]FES!#REF!</definedName>
    <definedName name="_SP16" localSheetId="8">[1]FES!#REF!</definedName>
    <definedName name="_SP16" localSheetId="0">[1]FES!#REF!</definedName>
    <definedName name="_SP16" localSheetId="1">[1]FES!#REF!</definedName>
    <definedName name="_SP16">[1]FES!#REF!</definedName>
    <definedName name="_SP17" localSheetId="10">[1]FES!#REF!</definedName>
    <definedName name="_SP17" localSheetId="9">[1]FES!#REF!</definedName>
    <definedName name="_SP17" localSheetId="8">[1]FES!#REF!</definedName>
    <definedName name="_SP17" localSheetId="0">[1]FES!#REF!</definedName>
    <definedName name="_SP17" localSheetId="1">[1]FES!#REF!</definedName>
    <definedName name="_SP17">[1]FES!#REF!</definedName>
    <definedName name="_SP18" localSheetId="10">[1]FES!#REF!</definedName>
    <definedName name="_SP18" localSheetId="9">[1]FES!#REF!</definedName>
    <definedName name="_SP18" localSheetId="8">[1]FES!#REF!</definedName>
    <definedName name="_SP18" localSheetId="0">[1]FES!#REF!</definedName>
    <definedName name="_SP18" localSheetId="1">[1]FES!#REF!</definedName>
    <definedName name="_SP18">[1]FES!#REF!</definedName>
    <definedName name="_SP19" localSheetId="10">[1]FES!#REF!</definedName>
    <definedName name="_SP19" localSheetId="9">[1]FES!#REF!</definedName>
    <definedName name="_SP19" localSheetId="8">[1]FES!#REF!</definedName>
    <definedName name="_SP19" localSheetId="0">[1]FES!#REF!</definedName>
    <definedName name="_SP19" localSheetId="1">[1]FES!#REF!</definedName>
    <definedName name="_SP19">[1]FES!#REF!</definedName>
    <definedName name="_SP2" localSheetId="10">[1]FES!#REF!</definedName>
    <definedName name="_SP2" localSheetId="9">[1]FES!#REF!</definedName>
    <definedName name="_SP2" localSheetId="8">[1]FES!#REF!</definedName>
    <definedName name="_SP2" localSheetId="0">[1]FES!#REF!</definedName>
    <definedName name="_SP2" localSheetId="1">[1]FES!#REF!</definedName>
    <definedName name="_SP2">[1]FES!#REF!</definedName>
    <definedName name="_SP20" localSheetId="10">[1]FES!#REF!</definedName>
    <definedName name="_SP20" localSheetId="9">[1]FES!#REF!</definedName>
    <definedName name="_SP20" localSheetId="8">[1]FES!#REF!</definedName>
    <definedName name="_SP20" localSheetId="0">[1]FES!#REF!</definedName>
    <definedName name="_SP20" localSheetId="1">[1]FES!#REF!</definedName>
    <definedName name="_SP20">[1]FES!#REF!</definedName>
    <definedName name="_SP3" localSheetId="10">[1]FES!#REF!</definedName>
    <definedName name="_SP3" localSheetId="9">[1]FES!#REF!</definedName>
    <definedName name="_SP3" localSheetId="8">[1]FES!#REF!</definedName>
    <definedName name="_SP3" localSheetId="0">[1]FES!#REF!</definedName>
    <definedName name="_SP3" localSheetId="1">[1]FES!#REF!</definedName>
    <definedName name="_SP3">[1]FES!#REF!</definedName>
    <definedName name="_SP4" localSheetId="10">[1]FES!#REF!</definedName>
    <definedName name="_SP4" localSheetId="9">[1]FES!#REF!</definedName>
    <definedName name="_SP4" localSheetId="8">[1]FES!#REF!</definedName>
    <definedName name="_SP4" localSheetId="0">[1]FES!#REF!</definedName>
    <definedName name="_SP4" localSheetId="1">[1]FES!#REF!</definedName>
    <definedName name="_SP4">[1]FES!#REF!</definedName>
    <definedName name="_SP5" localSheetId="10">[1]FES!#REF!</definedName>
    <definedName name="_SP5" localSheetId="9">[1]FES!#REF!</definedName>
    <definedName name="_SP5" localSheetId="8">[1]FES!#REF!</definedName>
    <definedName name="_SP5" localSheetId="0">[1]FES!#REF!</definedName>
    <definedName name="_SP5" localSheetId="1">[1]FES!#REF!</definedName>
    <definedName name="_SP5">[1]FES!#REF!</definedName>
    <definedName name="_SP7" localSheetId="10">[1]FES!#REF!</definedName>
    <definedName name="_SP7" localSheetId="9">[1]FES!#REF!</definedName>
    <definedName name="_SP7" localSheetId="8">[1]FES!#REF!</definedName>
    <definedName name="_SP7" localSheetId="0">[1]FES!#REF!</definedName>
    <definedName name="_SP7" localSheetId="1">[1]FES!#REF!</definedName>
    <definedName name="_SP7">[1]FES!#REF!</definedName>
    <definedName name="_SP8" localSheetId="10">[1]FES!#REF!</definedName>
    <definedName name="_SP8" localSheetId="9">[1]FES!#REF!</definedName>
    <definedName name="_SP8" localSheetId="8">[1]FES!#REF!</definedName>
    <definedName name="_SP8" localSheetId="0">[1]FES!#REF!</definedName>
    <definedName name="_SP8" localSheetId="1">[1]FES!#REF!</definedName>
    <definedName name="_SP8">[1]FES!#REF!</definedName>
    <definedName name="_SP9" localSheetId="10">[1]FES!#REF!</definedName>
    <definedName name="_SP9" localSheetId="9">[1]FES!#REF!</definedName>
    <definedName name="_SP9" localSheetId="8">[1]FES!#REF!</definedName>
    <definedName name="_SP9" localSheetId="0">[1]FES!#REF!</definedName>
    <definedName name="_SP9" localSheetId="1">[1]FES!#REF!</definedName>
    <definedName name="_SP9">[1]FES!#REF!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 1'!$A$13:$G$14</definedName>
    <definedName name="AN">#N/A</definedName>
    <definedName name="anscount" hidden="1">1</definedName>
    <definedName name="CompOt">#N/A</definedName>
    <definedName name="CompRas">#N/A</definedName>
    <definedName name="CUR_VER">[3]Заголовок!$B$21</definedName>
    <definedName name="dip" localSheetId="0">P2_dip,P3_dip,'прил 1'!P4_dip</definedName>
    <definedName name="dip">P2_dip,P3_dip,'прил 1'!P4_dip</definedName>
    <definedName name="dohod_itog">[2]Доходы!$I$20</definedName>
    <definedName name="ew">#N/A</definedName>
    <definedName name="fbgffnjfgg">#N/A</definedName>
    <definedName name="fg">#N/A</definedName>
    <definedName name="gh">#N/A</definedName>
    <definedName name="ghhktyi">#N/A</definedName>
    <definedName name="god">[2]Титульный!$F$11</definedName>
    <definedName name="grety5e">#N/A</definedName>
    <definedName name="H?Address">[4]Заголовок!$B$7:$G$7</definedName>
    <definedName name="H?Description">[4]Заголовок!$A$4</definedName>
    <definedName name="H?EntityName">[4]Заголовок!$B$6:$G$6</definedName>
    <definedName name="H?Name">[4]Заголовок!$G$1</definedName>
    <definedName name="H?OKATO">[4]Заголовок!$D$12</definedName>
    <definedName name="H?OKFS">[4]Заголовок!$G$12</definedName>
    <definedName name="H?OKOGU">[4]Заголовок!$E$12</definedName>
    <definedName name="H?OKONX">[4]Заголовок!$C$12</definedName>
    <definedName name="H?OKOPF">[4]Заголовок!$F$12</definedName>
    <definedName name="H?OKPO">[4]Заголовок!$A$12</definedName>
    <definedName name="H?OKVD">[4]Заголовок!$B$12</definedName>
    <definedName name="H?Table">[4]Заголовок!$A$6:$G$16</definedName>
    <definedName name="H?Title">[4]Заголовок!$A$2</definedName>
    <definedName name="hfte">#N/A</definedName>
    <definedName name="isp_dol">[5]Титульный!$D$54</definedName>
    <definedName name="isp_FIO">[5]Титульный!$D$53</definedName>
    <definedName name="isp_tel">[5]Титульный!$D$55</definedName>
    <definedName name="k">#N/A</definedName>
    <definedName name="knkn.n.">#N/A</definedName>
    <definedName name="kvartal">[5]TEHSHEET!$D$2:$D$5</definedName>
    <definedName name="MO_LIST_35">[5]REESTR_MO!$B$339</definedName>
    <definedName name="MR_LIST">[5]REESTR_MO!$D$2:$D$38</definedName>
    <definedName name="MRSK">[6]Tch!$F$3:$F$16</definedName>
    <definedName name="MRSK_DIC">[7]Tch!$F$3:$F$16</definedName>
    <definedName name="org">[5]Титульный!$D$24</definedName>
    <definedName name="P1_dip" hidden="1">[8]FST5!$G$70:$G$75,[8]FST5!$G$77:$G$78,[8]FST5!$G$80:$G$83,[8]FST5!$G$85,[8]FST5!$G$87:$G$91,[8]FST5!$G$93:$G$97,[8]FST5!$G$100:$G$116,[8]FST5!$G$118:$G$123</definedName>
    <definedName name="P1_ESO_PROT" localSheetId="10" hidden="1">#REF!,#REF!,#REF!,#REF!,#REF!,#REF!,#REF!,#REF!</definedName>
    <definedName name="P1_ESO_PROT" localSheetId="9" hidden="1">#REF!,#REF!,#REF!,#REF!,#REF!,#REF!,#REF!,#REF!</definedName>
    <definedName name="P1_ESO_PROT" localSheetId="8" hidden="1">#REF!,#REF!,#REF!,#REF!,#REF!,#REF!,#REF!,#REF!</definedName>
    <definedName name="P1_ESO_PROT" localSheetId="0" hidden="1">#REF!,#REF!,#REF!,#REF!,#REF!,#REF!,#REF!,#REF!</definedName>
    <definedName name="P1_ESO_PROT" localSheetId="1" hidden="1">#REF!,#REF!,#REF!,#REF!,#REF!,#REF!,#REF!,#REF!</definedName>
    <definedName name="P1_ESO_PROT" hidden="1">#REF!,#REF!,#REF!,#REF!,#REF!,#REF!,#REF!,#REF!</definedName>
    <definedName name="P1_SBT_PROT" localSheetId="10" hidden="1">#REF!,#REF!,#REF!,#REF!,#REF!,#REF!,#REF!</definedName>
    <definedName name="P1_SBT_PROT" localSheetId="9" hidden="1">#REF!,#REF!,#REF!,#REF!,#REF!,#REF!,#REF!</definedName>
    <definedName name="P1_SBT_PROT" localSheetId="8" hidden="1">#REF!,#REF!,#REF!,#REF!,#REF!,#REF!,#REF!</definedName>
    <definedName name="P1_SBT_PROT" localSheetId="0" hidden="1">#REF!,#REF!,#REF!,#REF!,#REF!,#REF!,#REF!</definedName>
    <definedName name="P1_SBT_PROT" localSheetId="1" hidden="1">#REF!,#REF!,#REF!,#REF!,#REF!,#REF!,#REF!</definedName>
    <definedName name="P1_SBT_PROT" hidden="1">#REF!,#REF!,#REF!,#REF!,#REF!,#REF!,#REF!</definedName>
    <definedName name="P1_SC22" hidden="1">'[8]2008 -2010'!$G$51,'[8]2008 -2010'!$J$48,'[8]2008 -2010'!$T$48,'[8]2008 -2010'!$AD$48,'[8]2008 -2010'!$AF$36:$AF$37,'[8]2008 -2010'!$AD$36:$AD$37</definedName>
    <definedName name="P1_SCOPE_16_PRT" hidden="1">'[9]16'!$E$13:$I$14,'[9]16'!$E$16:$I$18,'[9]16'!$E$21:$I$21,'[9]16'!$E$24:$I$24,'[9]16'!$E$27:$I$27,'[9]16'!$E$30:$I$30,'[9]16'!$E$33:$I$33,'[9]16'!$B$32,'[9]16'!$B$35</definedName>
    <definedName name="P1_SCOPE_17_PRT" hidden="1">[10]рабочий!$E$13:$H$21,[10]рабочий!$L$9:$L$11,[10]рабочий!$L$13:$L$21,[10]рабочий!$E$24:$H$26,[10]рабочий!$E$28:$H$36,[10]рабочий!$L$24:$O$26,[10]рабочий!$L$28:$O$36,[10]рабочий!$E$39:$H$41</definedName>
    <definedName name="P1_SCOPE_4_PRT" hidden="1">'[9]4'!$F$23:$I$23,'[9]4'!$F$25:$I$25,'[9]4'!$F$27:$I$31,'[9]4'!$K$14:$N$20,'[9]4'!$K$23:$N$23,'[9]4'!$K$25:$N$25,'[9]4'!$K$27:$N$31,'[9]4'!$P$14:$S$20,'[9]4'!$P$23:$S$23</definedName>
    <definedName name="P1_SCOPE_5_PRT" hidden="1">'[9]5'!$F$23:$I$23,'[9]5'!$F$25:$I$25,'[9]5'!$F$27:$I$31,'[9]5'!$K$14:$N$21,'[9]5'!$K$23:$N$23,'[9]5'!$K$25:$N$25,'[9]5'!$K$27:$N$31,'[9]5'!$P$14:$S$21,'[9]5'!$P$23:$S$23</definedName>
    <definedName name="P1_SCOPE_DOP" localSheetId="10" hidden="1">[8]Регионы!#REF!,[8]Регионы!#REF!,[8]Регионы!#REF!,[8]Регионы!#REF!,[8]Регионы!#REF!,[8]Регионы!#REF!</definedName>
    <definedName name="P1_SCOPE_DOP" localSheetId="9" hidden="1">[8]Регионы!#REF!,[8]Регионы!#REF!,[8]Регионы!#REF!,[8]Регионы!#REF!,[8]Регионы!#REF!,[8]Регионы!#REF!</definedName>
    <definedName name="P1_SCOPE_DOP" localSheetId="8" hidden="1">[8]Регионы!#REF!,[8]Регионы!#REF!,[8]Регионы!#REF!,[8]Регионы!#REF!,[8]Регионы!#REF!,[8]Регионы!#REF!</definedName>
    <definedName name="P1_SCOPE_DOP" localSheetId="0" hidden="1">[8]Регионы!#REF!,[8]Регионы!#REF!,[8]Регионы!#REF!,[8]Регионы!#REF!,[8]Регионы!#REF!,[8]Регионы!#REF!</definedName>
    <definedName name="P1_SCOPE_DOP" localSheetId="1" hidden="1">[8]Регионы!#REF!,[8]Регионы!#REF!,[8]Регионы!#REF!,[8]Регионы!#REF!,[8]Регионы!#REF!,[8]Регионы!#REF!</definedName>
    <definedName name="P1_SCOPE_DOP" hidden="1">[8]Регионы!#REF!,[8]Регионы!#REF!,[8]Регионы!#REF!,[8]Регионы!#REF!,[8]Регионы!#REF!,[8]Регионы!#REF!</definedName>
    <definedName name="P1_SCOPE_F1_PRT" localSheetId="10" hidden="1">#REF!,#REF!,#REF!,#REF!</definedName>
    <definedName name="P1_SCOPE_F1_PRT" localSheetId="9" hidden="1">#REF!,#REF!,#REF!,#REF!</definedName>
    <definedName name="P1_SCOPE_F1_PRT" localSheetId="8" hidden="1">#REF!,#REF!,#REF!,#REF!</definedName>
    <definedName name="P1_SCOPE_F1_PRT" localSheetId="0" hidden="1">#REF!,#REF!,#REF!,#REF!</definedName>
    <definedName name="P1_SCOPE_F1_PRT" localSheetId="1" hidden="1">#REF!,#REF!,#REF!,#REF!</definedName>
    <definedName name="P1_SCOPE_F1_PRT" hidden="1">#REF!,#REF!,#REF!,#REF!</definedName>
    <definedName name="P1_SCOPE_F2_PRT" localSheetId="10" hidden="1">#REF!,#REF!,#REF!,#REF!</definedName>
    <definedName name="P1_SCOPE_F2_PRT" localSheetId="9" hidden="1">#REF!,#REF!,#REF!,#REF!</definedName>
    <definedName name="P1_SCOPE_F2_PRT" localSheetId="8" hidden="1">#REF!,#REF!,#REF!,#REF!</definedName>
    <definedName name="P1_SCOPE_F2_PRT" localSheetId="0" hidden="1">#REF!,#REF!,#REF!,#REF!</definedName>
    <definedName name="P1_SCOPE_F2_PRT" localSheetId="1" hidden="1">#REF!,#REF!,#REF!,#REF!</definedName>
    <definedName name="P1_SCOPE_F2_PRT" hidden="1">#REF!,#REF!,#REF!,#REF!</definedName>
    <definedName name="P1_SCOPE_FLOAD" localSheetId="10" hidden="1">#REF!,#REF!,#REF!,#REF!,#REF!,#REF!</definedName>
    <definedName name="P1_SCOPE_FLOAD" localSheetId="9" hidden="1">#REF!,#REF!,#REF!,#REF!,#REF!,#REF!</definedName>
    <definedName name="P1_SCOPE_FLOAD" localSheetId="8" hidden="1">#REF!,#REF!,#REF!,#REF!,#REF!,#REF!</definedName>
    <definedName name="P1_SCOPE_FLOAD" localSheetId="0" hidden="1">#REF!,#REF!,#REF!,#REF!,#REF!,#REF!</definedName>
    <definedName name="P1_SCOPE_FLOAD" localSheetId="1" hidden="1">#REF!,#REF!,#REF!,#REF!,#REF!,#REF!</definedName>
    <definedName name="P1_SCOPE_FLOAD" hidden="1">#REF!,#REF!,#REF!,#REF!,#REF!,#REF!</definedName>
    <definedName name="P1_SCOPE_FRML" localSheetId="10" hidden="1">#REF!,#REF!,#REF!,#REF!,#REF!,#REF!</definedName>
    <definedName name="P1_SCOPE_FRML" localSheetId="9" hidden="1">#REF!,#REF!,#REF!,#REF!,#REF!,#REF!</definedName>
    <definedName name="P1_SCOPE_FRML" localSheetId="8" hidden="1">#REF!,#REF!,#REF!,#REF!,#REF!,#REF!</definedName>
    <definedName name="P1_SCOPE_FRML" localSheetId="0" hidden="1">#REF!,#REF!,#REF!,#REF!,#REF!,#REF!</definedName>
    <definedName name="P1_SCOPE_FRML" localSheetId="1" hidden="1">#REF!,#REF!,#REF!,#REF!,#REF!,#REF!</definedName>
    <definedName name="P1_SCOPE_FRML" hidden="1">#REF!,#REF!,#REF!,#REF!,#REF!,#REF!</definedName>
    <definedName name="P1_SCOPE_FULL_LOAD" hidden="1">'[8]2008 -2010'!$G$27:$G$44,'[8]2008 -2010'!$G$46,'[8]2008 -2010'!$G$48,'[8]2008 -2010'!$G$50:$G$56,'[8]2008 -2010'!$G$58:$G$61,'[8]2008 -2010'!$J$13:$J$24</definedName>
    <definedName name="P1_SCOPE_IND" hidden="1">'[8]2008 -2010'!$H$17:$I$17,'[8]2008 -2010'!$H$19:$I$19,'[8]2008 -2010'!$R$15:$S$15,'[8]2008 -2010'!$AB$15:$AC$15,'[8]2008 -2010'!$AB$17:$AC$17</definedName>
    <definedName name="P1_SCOPE_IND2" hidden="1">'[8]2008 -2010'!$H$17:$I$17,'[8]2008 -2010'!$H$19:$I$19,'[8]2008 -2010'!$R$15:$S$15,'[8]2008 -2010'!$AB$15:$AC$15,'[8]2008 -2010'!$AB$17:$AC$17</definedName>
    <definedName name="P1_SCOPE_NotInd" hidden="1">'[8]2008 -2010'!$AF$36:$AF$37,'[8]2008 -2010'!$G$59:$G$60,'[8]2008 -2010'!$G$51,'[8]2008 -2010'!$J$48,'[8]2008 -2010'!$L$48,'[8]2008 -2010'!$J$36:$J$37</definedName>
    <definedName name="P1_SCOPE_NotInd2" hidden="1">'[8]2008 -2010'!$J$36:$J$37,'[8]2008 -2010'!$L$36:$L$37,'[8]2008 -2010'!$J$29,'[8]2008 -2010'!$J$21,'[8]2008 -2010'!$J$14,'[8]2008 -2010'!$T$14,'[8]2008 -2010'!$T$21</definedName>
    <definedName name="P1_SCOPE_NotInd3" hidden="1">'[8]2008 -2010'!$G$51,'[8]2008 -2010'!$J$48,'[8]2008 -2010'!$L$48,'[8]2008 -2010'!$J$36:$J$37,'[8]2008 -2010'!$L$36:$L$37,'[8]2008 -2010'!$J$29,'[8]2008 -2010'!$J$21</definedName>
    <definedName name="P1_SCOPE_NotInt" hidden="1">'[8]2008 -2010'!$G$51,'[8]2008 -2010'!$J$48,'[8]2008 -2010'!$T$48,'[8]2008 -2010'!$AD$48,'[8]2008 -2010'!$AF$36:$AF$37,'[8]2008 -2010'!$AD$36:$AD$37</definedName>
    <definedName name="P1_SCOPE_PER_PRT" hidden="1">[9]перекрестка!$H$15:$H$19,[9]перекрестка!$H$21:$H$25,[9]перекрестка!$J$14:$J$25,[9]перекрестка!$K$15:$K$19,[9]перекрестка!$K$21:$K$25</definedName>
    <definedName name="P1_SCOPE_SAVE2" hidden="1">'[8]2008 -2010'!$AD$36:$AD$37,'[8]2008 -2010'!$AF$36:$AF$37,'[8]2008 -2010'!$AD$29,'[8]2008 -2010'!$AD$21,'[8]2008 -2010'!$AD$14,'[8]2008 -2010'!$T$14,'[8]2008 -2010'!$T$21</definedName>
    <definedName name="P1_SCOPE_SV_LD" localSheetId="10" hidden="1">#REF!,#REF!,#REF!,#REF!,#REF!,#REF!,#REF!</definedName>
    <definedName name="P1_SCOPE_SV_LD" localSheetId="9" hidden="1">#REF!,#REF!,#REF!,#REF!,#REF!,#REF!,#REF!</definedName>
    <definedName name="P1_SCOPE_SV_LD" localSheetId="8" hidden="1">#REF!,#REF!,#REF!,#REF!,#REF!,#REF!,#REF!</definedName>
    <definedName name="P1_SCOPE_SV_LD" localSheetId="0" hidden="1">#REF!,#REF!,#REF!,#REF!,#REF!,#REF!,#REF!</definedName>
    <definedName name="P1_SCOPE_SV_LD" localSheetId="1" hidden="1">#REF!,#REF!,#REF!,#REF!,#REF!,#REF!,#REF!</definedName>
    <definedName name="P1_SCOPE_SV_LD" hidden="1">#REF!,#REF!,#REF!,#REF!,#REF!,#REF!,#REF!</definedName>
    <definedName name="P1_SCOPE_SV_LD1" hidden="1">[9]свод!$E$75:$M$84,[9]свод!$E$86:$M$86,[9]свод!$E$88:$M$93,[9]свод!$E$95:$M$95,[9]свод!$E$97:$M$101,[9]свод!$E$103:$M$103,[9]свод!$E$109:$M$112</definedName>
    <definedName name="P1_SCOPE_SV_PRT" hidden="1">[9]свод!$E$27:$H$30,[9]свод!$E$32:$I$33,[9]свод!$E$38:$I$42,[9]свод!$E$44:$I$46,[9]свод!$E$48:$I$59,[9]свод!$E$61:$I$62,[9]свод!$E$64:$I$69</definedName>
    <definedName name="P1_SET_PROT" localSheetId="10" hidden="1">#REF!,#REF!,#REF!,#REF!,#REF!,#REF!,#REF!</definedName>
    <definedName name="P1_SET_PROT" localSheetId="9" hidden="1">#REF!,#REF!,#REF!,#REF!,#REF!,#REF!,#REF!</definedName>
    <definedName name="P1_SET_PROT" localSheetId="8" hidden="1">#REF!,#REF!,#REF!,#REF!,#REF!,#REF!,#REF!</definedName>
    <definedName name="P1_SET_PROT" localSheetId="0" hidden="1">#REF!,#REF!,#REF!,#REF!,#REF!,#REF!,#REF!</definedName>
    <definedName name="P1_SET_PROT" localSheetId="1" hidden="1">#REF!,#REF!,#REF!,#REF!,#REF!,#REF!,#REF!</definedName>
    <definedName name="P1_SET_PROT" hidden="1">#REF!,#REF!,#REF!,#REF!,#REF!,#REF!,#REF!</definedName>
    <definedName name="P1_SET_PRT" localSheetId="10" hidden="1">#REF!,#REF!,#REF!,#REF!,#REF!,#REF!,#REF!</definedName>
    <definedName name="P1_SET_PRT" localSheetId="9" hidden="1">#REF!,#REF!,#REF!,#REF!,#REF!,#REF!,#REF!</definedName>
    <definedName name="P1_SET_PRT" localSheetId="8" hidden="1">#REF!,#REF!,#REF!,#REF!,#REF!,#REF!,#REF!</definedName>
    <definedName name="P1_SET_PRT" localSheetId="0" hidden="1">#REF!,#REF!,#REF!,#REF!,#REF!,#REF!,#REF!</definedName>
    <definedName name="P1_SET_PRT" localSheetId="1" hidden="1">#REF!,#REF!,#REF!,#REF!,#REF!,#REF!,#REF!</definedName>
    <definedName name="P1_SET_PRT" hidden="1">#REF!,#REF!,#REF!,#REF!,#REF!,#REF!,#REF!</definedName>
    <definedName name="P1_T16?axis?R?ДОГОВОР" hidden="1">'[11]16'!$E$76:$M$76,'[11]16'!$E$8:$M$8,'[11]16'!$E$12:$M$12,'[11]16'!$E$52:$M$52,'[11]16'!$E$16:$M$16,'[11]16'!$E$64:$M$64,'[11]16'!$E$84:$M$85,'[11]16'!$E$48:$M$48,'[11]16'!$E$80:$M$80,'[11]16'!$E$72:$M$72,'[11]16'!$E$44:$M$44</definedName>
    <definedName name="P1_T16?axis?R?ДОГОВОР?" hidden="1">'[11]16'!$A$76,'[11]16'!$A$84:$A$85,'[11]16'!$A$72,'[11]16'!$A$80,'[11]16'!$A$68,'[11]16'!$A$64,'[11]16'!$A$60,'[11]16'!$A$56,'[11]16'!$A$52,'[11]16'!$A$48,'[11]16'!$A$44,'[11]16'!$A$40,'[11]16'!$A$36,'[11]16'!$A$32,'[11]16'!$A$28,'[11]16'!$A$24,'[11]16'!$A$20</definedName>
    <definedName name="P1_T16?L1" hidden="1">'[11]16'!$A$74:$M$74,'[11]16'!$A$14:$M$14,'[11]16'!$A$10:$M$10,'[11]16'!$A$50:$M$50,'[11]16'!$A$6:$M$6,'[11]16'!$A$62:$M$62,'[11]16'!$A$78:$M$78,'[11]16'!$A$46:$M$46,'[11]16'!$A$82:$M$82,'[11]16'!$A$70:$M$70,'[11]16'!$A$42:$M$42</definedName>
    <definedName name="P1_T16?L1.x" hidden="1">'[11]16'!$A$76:$M$76,'[11]16'!$A$16:$M$16,'[11]16'!$A$12:$M$12,'[11]16'!$A$52:$M$52,'[11]16'!$A$8:$M$8,'[11]16'!$A$64:$M$64,'[11]16'!$A$80:$M$80,'[11]16'!$A$48:$M$48,'[11]16'!$A$84:$M$85,'[11]16'!$A$72:$M$72,'[11]16'!$A$44:$M$44</definedName>
    <definedName name="P10_SCOPE_FULL_LOAD" hidden="1">'[8]2008 -2010'!$AF$58:$AF$61,'[8]2008 -2010'!$AD$50:$AD$56,'[8]2008 -2010'!$AF$50:$AF$56,'[8]2008 -2010'!$AD$48,'[8]2008 -2010'!$AF$48,'[8]2008 -2010'!$AD$46</definedName>
    <definedName name="P11_SCOPE_FULL_LOAD" hidden="1">'[8]2008 -2010'!$AF$46,'[8]2008 -2010'!$AD$27:$AD$44,'[8]2008 -2010'!$AF$27:$AF$44,'[8]2008 -2010'!$AD$13:$AD$24,'[8]2008 -2010'!$AF$13:$AF$24</definedName>
    <definedName name="P12_SCOPE_FULL_LOAD" hidden="1">'[8]2008 -2010'!$AH$13:$AH$24,'[8]2008 -2010'!$AJ$13:$AJ$24,'[8]2008 -2010'!$AH$27:$AH$44,'[8]2008 -2010'!$AJ$27:$AJ$44,'[8]2008 -2010'!$AH$46,'[8]2008 -2010'!$AJ$46</definedName>
    <definedName name="P13_SCOPE_FULL_LOAD" hidden="1">'[8]2008 -2010'!$AH$48,'[8]2008 -2010'!$AJ$48,'[8]2008 -2010'!$AH$50:$AH$56,'[8]2008 -2010'!$AJ$50:$AJ$56,'[8]2008 -2010'!$AH$58:$AH$61,'[8]2008 -2010'!$AJ$58:$AJ$61</definedName>
    <definedName name="P14_SCOPE_FULL_LOAD" localSheetId="0" hidden="1">'[8]2008 -2010'!$G$13:$G$24,P1_SCOPE_FULL_LOAD,P2_SCOPE_FULL_LOAD,P3_SCOPE_FULL_LOAD,P4_SCOPE_FULL_LOAD,P5_SCOPE_FULL_LOAD,P6_SCOPE_FULL_LOAD</definedName>
    <definedName name="P14_SCOPE_FULL_LOAD" hidden="1">'[8]2008 -2010'!$G$13:$G$24,P1_SCOPE_FULL_LOAD,P2_SCOPE_FULL_LOAD,P3_SCOPE_FULL_LOAD,P4_SCOPE_FULL_LOAD,P5_SCOPE_FULL_LOAD,P6_SCOPE_FULL_LOAD</definedName>
    <definedName name="P15_SCOPE_FULL_LOAD" localSheetId="0" hidden="1">P7_SCOPE_FULL_LOAD,P8_SCOPE_FULL_LOAD,P9_SCOPE_FULL_LOAD,P10_SCOPE_FULL_LOAD,P11_SCOPE_FULL_LOAD,P12_SCOPE_FULL_LOAD,P13_SCOPE_FULL_LOAD</definedName>
    <definedName name="P15_SCOPE_FULL_LOAD" hidden="1">P7_SCOPE_FULL_LOAD,P8_SCOPE_FULL_LOAD,P9_SCOPE_FULL_LOAD,P10_SCOPE_FULL_LOAD,P11_SCOPE_FULL_LOAD,P12_SCOPE_FULL_LOAD,P13_SCOPE_FULL_LOAD</definedName>
    <definedName name="P19_T1_Protect" localSheetId="9" hidden="1">P5_T1_Protect,P6_T1_Protect,P7_T1_Protect,P8_T1_Protect,P9_T1_Protect,P10_T1_Protect,P11_T1_Protect,P12_T1_Protect,P13_T1_Protect,P14_T1_Protect</definedName>
    <definedName name="P19_T1_Protect" localSheetId="8" hidden="1">P5_T1_Protect,P6_T1_Protect,P7_T1_Protect,P8_T1_Protect,P9_T1_Protect,P10_T1_Protect,P11_T1_Protect,P12_T1_Protect,P13_T1_Protect,P14_T1_Protect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localSheetId="1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9" hidden="1">P5_T1_Protect,P6_T1_Protect,P7_T1_Protect,P8_T1_Protect,P9_T1_Protect,P10_T1_Protect,P11_T1_Protect,P12_T1_Protect,P13_T1_Protect,P14_T1_Protect</definedName>
    <definedName name="P19_T2_Protect" localSheetId="8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localSheetId="1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dip" hidden="1">[8]FST5!$G$125:$G$126,[8]FST5!$G$128:$G$131,[8]FST5!$G$133,[8]FST5!$G$135:$G$139,[8]FST5!$G$141,[8]FST5!$G$143:$G$145,[8]FST5!$G$149:$G$165</definedName>
    <definedName name="P2_SC22" hidden="1">'[8]2008 -2010'!$AD$29,'[8]2008 -2010'!$AD$21,'[8]2008 -2010'!$AD$14,'[8]2008 -2010'!$T$14,'[8]2008 -2010'!$T$21,'[8]2008 -2010'!$T$29,'[8]2008 -2010'!$T$36:$T$37</definedName>
    <definedName name="P2_SCOPE_16_PRT" hidden="1">'[9]16'!$E$36:$I$36,'[9]16'!$E$39:$I$39,'[9]16'!$E$43:$I$45,'[9]16'!$E$47:$I$47,'[9]16'!$E$51:$I$52,'[9]16'!$E$54:$I$55,'[9]16'!$E$57:$I$57,'[9]16'!$E$7:$I$11</definedName>
    <definedName name="P2_SCOPE_4_PRT" hidden="1">'[9]4'!$P$25:$S$25,'[9]4'!$P$27:$S$31,'[9]4'!$U$14:$X$20,'[9]4'!$U$23:$X$23,'[9]4'!$U$25:$X$25,'[9]4'!$U$27:$X$31,'[9]4'!$Z$14:$AC$20,'[9]4'!$Z$23:$AC$23,'[9]4'!$Z$25:$AC$25</definedName>
    <definedName name="P2_SCOPE_5_PRT" hidden="1">'[9]5'!$P$25:$S$25,'[9]5'!$P$27:$S$31,'[9]5'!$U$14:$X$21,'[9]5'!$U$23:$X$23,'[9]5'!$U$25:$X$25,'[9]5'!$U$27:$X$31,'[9]5'!$Z$14:$AC$21,'[9]5'!$Z$23:$AC$23,'[9]5'!$Z$25:$AC$25</definedName>
    <definedName name="P2_SCOPE_F1_PRT" localSheetId="10" hidden="1">#REF!,#REF!,#REF!,#REF!</definedName>
    <definedName name="P2_SCOPE_F1_PRT" localSheetId="9" hidden="1">#REF!,#REF!,#REF!,#REF!</definedName>
    <definedName name="P2_SCOPE_F1_PRT" localSheetId="8" hidden="1">#REF!,#REF!,#REF!,#REF!</definedName>
    <definedName name="P2_SCOPE_F1_PRT" localSheetId="0" hidden="1">#REF!,#REF!,#REF!,#REF!</definedName>
    <definedName name="P2_SCOPE_F1_PRT" localSheetId="1" hidden="1">#REF!,#REF!,#REF!,#REF!</definedName>
    <definedName name="P2_SCOPE_F1_PRT" hidden="1">#REF!,#REF!,#REF!,#REF!</definedName>
    <definedName name="P2_SCOPE_F2_PRT" localSheetId="10" hidden="1">#REF!,#REF!,#REF!,#REF!</definedName>
    <definedName name="P2_SCOPE_F2_PRT" localSheetId="9" hidden="1">#REF!,#REF!,#REF!,#REF!</definedName>
    <definedName name="P2_SCOPE_F2_PRT" localSheetId="8" hidden="1">#REF!,#REF!,#REF!,#REF!</definedName>
    <definedName name="P2_SCOPE_F2_PRT" localSheetId="0" hidden="1">#REF!,#REF!,#REF!,#REF!</definedName>
    <definedName name="P2_SCOPE_F2_PRT" localSheetId="1" hidden="1">#REF!,#REF!,#REF!,#REF!</definedName>
    <definedName name="P2_SCOPE_F2_PRT" hidden="1">#REF!,#REF!,#REF!,#REF!</definedName>
    <definedName name="P2_SCOPE_FULL_LOAD" hidden="1">'[8]2008 -2010'!$J$27:$J$44,'[8]2008 -2010'!$J$46,'[8]2008 -2010'!$J$48,'[8]2008 -2010'!$J$50:$J$56,'[8]2008 -2010'!$J$58:$J$61,'[8]2008 -2010'!$L$58:$L$61</definedName>
    <definedName name="P2_SCOPE_IND" hidden="1">'[8]2008 -2010'!$AB$19:$AC$19,'[8]2008 -2010'!$AB$21:$AC$23,'[8]2008 -2010'!$R$17:$S$17,'[8]2008 -2010'!$R$19:$S$19,'[8]2008 -2010'!$R$21:$S$23</definedName>
    <definedName name="P2_SCOPE_IND2" hidden="1">'[8]2008 -2010'!$AB$19:$AC$19,'[8]2008 -2010'!$AB$21:$AC$23,'[8]2008 -2010'!$R$17:$S$17,'[8]2008 -2010'!$R$19:$S$19,'[8]2008 -2010'!$R$21:$S$23</definedName>
    <definedName name="P2_SCOPE_NotInd" hidden="1">'[8]2008 -2010'!$L$36:$L$37,'[8]2008 -2010'!$J$29,'[8]2008 -2010'!$J$21,'[8]2008 -2010'!$L$21,'[8]2008 -2010'!$L$14,'[8]2008 -2010'!$J$14,'[8]2008 -2010'!$T$29</definedName>
    <definedName name="P2_SCOPE_NotInd2" hidden="1">'[8]2008 -2010'!$T$29,'[8]2008 -2010'!$T$36:$T$37,'[8]2008 -2010'!$T$48,'[8]2008 -2010'!$V$36:$V$37,'[8]2008 -2010'!$AD$48,'[8]2008 -2010'!$AD$36:$AD$37</definedName>
    <definedName name="P2_SCOPE_NotInd3" hidden="1">'[8]2008 -2010'!$L$21,'[8]2008 -2010'!$L$14,'[8]2008 -2010'!$J$14,'[8]2008 -2010'!$T$29,'[8]2008 -2010'!$T$36:$T$37,'[8]2008 -2010'!$V$36:$V$37,'[8]2008 -2010'!$AD$29</definedName>
    <definedName name="P2_SCOPE_NotInt" hidden="1">'[8]2008 -2010'!$AD$29,'[8]2008 -2010'!$AD$21,'[8]2008 -2010'!$AD$14,'[8]2008 -2010'!$T$14,'[8]2008 -2010'!$T$21,'[8]2008 -2010'!$T$29,'[8]2008 -2010'!$T$36:$T$37</definedName>
    <definedName name="P2_SCOPE_PER_PRT" hidden="1">[9]перекрестка!$N$14:$N$25,[9]перекрестка!$N$27:$N$31,[9]перекрестка!$J$27:$K$31,[9]перекрестка!$F$27:$H$31,[9]перекрестка!$F$33:$H$37</definedName>
    <definedName name="P2_SCOPE_SAVE2" hidden="1">'[8]2008 -2010'!$T$29,'[8]2008 -2010'!$T$36:$T$37,'[8]2008 -2010'!$V$36:$V$37,'[8]2008 -2010'!$T$48,'[8]2008 -2010'!$J$48,'[8]2008 -2010'!$J$36:$J$37</definedName>
    <definedName name="P2_SCOPE_SV_PRT" hidden="1">[9]свод!$E$77:$I$84,[9]свод!$E$86:$I$86,[9]свод!$E$90:$H$93,[9]свод!$E$95:$I$95,[9]свод!$E$117:$I$122,[9]свод!$E$124:$I$127,[9]свод!$E$134:$H$137</definedName>
    <definedName name="P3_dip" hidden="1">[8]FST5!$G$167:$G$172,[8]FST5!$G$174:$G$175,[8]FST5!$G$177:$G$180,[8]FST5!$G$182,[8]FST5!$G$184:$G$188,[8]FST5!$G$190,[8]FST5!$G$192:$G$194</definedName>
    <definedName name="P3_SC22" hidden="1">'[8]2008 -2010'!$V$36:$V$37,'[8]2008 -2010'!$L$36:$L$37,'[8]2008 -2010'!$J$29,'[8]2008 -2010'!$J$21,'[8]2008 -2010'!$J$14,'[8]2008 -2010'!$J$36:$J$37</definedName>
    <definedName name="P3_SCOPE_F1_PRT" localSheetId="10" hidden="1">#REF!,#REF!,#REF!,#REF!</definedName>
    <definedName name="P3_SCOPE_F1_PRT" localSheetId="9" hidden="1">#REF!,#REF!,#REF!,#REF!</definedName>
    <definedName name="P3_SCOPE_F1_PRT" localSheetId="8" hidden="1">#REF!,#REF!,#REF!,#REF!</definedName>
    <definedName name="P3_SCOPE_F1_PRT" localSheetId="0" hidden="1">#REF!,#REF!,#REF!,#REF!</definedName>
    <definedName name="P3_SCOPE_F1_PRT" localSheetId="1" hidden="1">#REF!,#REF!,#REF!,#REF!</definedName>
    <definedName name="P3_SCOPE_F1_PRT" hidden="1">#REF!,#REF!,#REF!,#REF!</definedName>
    <definedName name="P3_SCOPE_FULL_LOAD" hidden="1">'[8]2008 -2010'!$L$50:$L$56,'[8]2008 -2010'!$L$48,'[8]2008 -2010'!$L$46,'[8]2008 -2010'!$L$27:$L$44,'[8]2008 -2010'!$L$13:$L$24,'[8]2008 -2010'!$N$13:$N$24</definedName>
    <definedName name="P3_SCOPE_IND" hidden="1">'[8]2008 -2010'!$H$22:$I$23,'[8]2008 -2010'!$H$30:$I$35,'[8]2008 -2010'!$R$30:$S$35,'[8]2008 -2010'!$AB$30:$AC$35,'[8]2008 -2010'!$AB$39:$AC$39</definedName>
    <definedName name="P3_SCOPE_IND2" hidden="1">'[8]2008 -2010'!$H$22:$I$23,'[8]2008 -2010'!$H$30:$I$35,'[8]2008 -2010'!$R$30:$S$35,'[8]2008 -2010'!$AB$30:$AC$35,'[8]2008 -2010'!$AB$39:$AC$39</definedName>
    <definedName name="P3_SCOPE_NotInd" hidden="1">'[8]2008 -2010'!$T$36:$T$37,'[8]2008 -2010'!$V$36:$V$37,'[8]2008 -2010'!$AD$29,'[8]2008 -2010'!$AD$48,'[8]2008 -2010'!$AF$48,'[8]2008 -2010'!$AD$21,'[8]2008 -2010'!$AF$21</definedName>
    <definedName name="P3_SCOPE_NotInd2" hidden="1">'[8]2008 -2010'!$AF$36:$AF$37,'[8]2008 -2010'!$AD$29,'[8]2008 -2010'!$AD$21,'[8]2008 -2010'!$AD$14,'[8]2008 -2010'!$G$59:$G$60,'[8]2008 -2010'!$L$14,'[8]2008 -2010'!$L$21</definedName>
    <definedName name="P3_SCOPE_NotInt" hidden="1">'[8]2008 -2010'!$V$36:$V$37,'[8]2008 -2010'!$L$36:$L$37,'[8]2008 -2010'!$J$29,'[8]2008 -2010'!$J$21,'[8]2008 -2010'!$J$14,'[8]2008 -2010'!$J$36:$J$37</definedName>
    <definedName name="P3_SCOPE_PER_PRT" hidden="1">[9]перекрестка!$J$33:$K$37,[9]перекрестка!$N$33:$N$37,[9]перекрестка!$F$39:$H$43,[9]перекрестка!$J$39:$K$43,[9]перекрестка!$N$39:$N$43</definedName>
    <definedName name="P3_SCOPE_SV_PRT" localSheetId="10" hidden="1">[9]свод!$D$161:$G$161,[9]свод!#REF!,[9]свод!$H$166:$H$171,[9]свод!$D$169:$G$171,[9]свод!$E$19:$I$20,[9]свод!$E$130:$I$131,[9]свод!$E$22:$I$23</definedName>
    <definedName name="P3_SCOPE_SV_PRT" localSheetId="9" hidden="1">[9]свод!$D$161:$G$161,[9]свод!#REF!,[9]свод!$H$166:$H$171,[9]свод!$D$169:$G$171,[9]свод!$E$19:$I$20,[9]свод!$E$130:$I$131,[9]свод!$E$22:$I$23</definedName>
    <definedName name="P3_SCOPE_SV_PRT" localSheetId="8" hidden="1">[9]свод!$D$161:$G$161,[9]свод!#REF!,[9]свод!$H$166:$H$171,[9]свод!$D$169:$G$171,[9]свод!$E$19:$I$20,[9]свод!$E$130:$I$131,[9]свод!$E$22:$I$23</definedName>
    <definedName name="P3_SCOPE_SV_PRT" localSheetId="0" hidden="1">[9]свод!$D$161:$G$161,[9]свод!#REF!,[9]свод!$H$166:$H$171,[9]свод!$D$169:$G$171,[9]свод!$E$19:$I$20,[9]свод!$E$130:$I$131,[9]свод!$E$22:$I$23</definedName>
    <definedName name="P3_SCOPE_SV_PRT" localSheetId="1" hidden="1">[9]свод!$D$161:$G$161,[9]свод!#REF!,[9]свод!$H$166:$H$171,[9]свод!$D$169:$G$171,[9]свод!$E$19:$I$20,[9]свод!$E$130:$I$131,[9]свод!$E$22:$I$23</definedName>
    <definedName name="P3_SCOPE_SV_PRT" hidden="1">[9]свод!$D$161:$G$161,[9]свод!#REF!,[9]свод!$H$166:$H$171,[9]свод!$D$169:$G$171,[9]свод!$E$19:$I$20,[9]свод!$E$130:$I$131,[9]свод!$E$22:$I$23</definedName>
    <definedName name="P4_dip" localSheetId="0" hidden="1">[8]FST5!$G$197:$G$212,[8]FST5!$G$214:$G$217,[8]FST5!$G$219:$G$224,[8]FST5!$G$226,[8]FST5!$G$228,[8]FST5!$G$230,[8]FST5!$G$232,[8]FST5!$G$52:$G$68,P1_dip</definedName>
    <definedName name="P4_dip" hidden="1">[8]FST5!$G$197:$G$212,[8]FST5!$G$214:$G$217,[8]FST5!$G$219:$G$224,[8]FST5!$G$226,[8]FST5!$G$228,[8]FST5!$G$230,[8]FST5!$G$232,[8]FST5!$G$52:$G$68,P1_dip</definedName>
    <definedName name="P4_SCOPE_F1_PRT" localSheetId="10" hidden="1">#REF!,#REF!,#REF!,#REF!</definedName>
    <definedName name="P4_SCOPE_F1_PRT" localSheetId="9" hidden="1">#REF!,#REF!,#REF!,#REF!</definedName>
    <definedName name="P4_SCOPE_F1_PRT" localSheetId="8" hidden="1">#REF!,#REF!,#REF!,#REF!</definedName>
    <definedName name="P4_SCOPE_F1_PRT" localSheetId="0" hidden="1">#REF!,#REF!,#REF!,#REF!</definedName>
    <definedName name="P4_SCOPE_F1_PRT" localSheetId="1" hidden="1">#REF!,#REF!,#REF!,#REF!</definedName>
    <definedName name="P4_SCOPE_F1_PRT" hidden="1">#REF!,#REF!,#REF!,#REF!</definedName>
    <definedName name="P4_SCOPE_FULL_LOAD" hidden="1">'[8]2008 -2010'!$P$13:$P$24,'[8]2008 -2010'!$N$27:$N$44,'[8]2008 -2010'!$P$27:$P$44,'[8]2008 -2010'!$N$46,'[8]2008 -2010'!$P$46,'[8]2008 -2010'!$N$48</definedName>
    <definedName name="P4_SCOPE_IND" hidden="1">'[8]2008 -2010'!$R$39:$S$39,'[8]2008 -2010'!$H$39:$I$39,'[8]2008 -2010'!$H$41:$I$43,'[8]2008 -2010'!$R$41:$S$43,'[8]2008 -2010'!$AB$41:$AC$43</definedName>
    <definedName name="P4_SCOPE_IND2" hidden="1">'[8]2008 -2010'!$R$39:$S$39,'[8]2008 -2010'!$H$39:$I$39,'[8]2008 -2010'!$H$41:$I$43,'[8]2008 -2010'!$R$41:$S$43,'[8]2008 -2010'!$AB$41:$AC$43</definedName>
    <definedName name="P4_SCOPE_NotInd" hidden="1">'[8]2008 -2010'!$AD$14,'[8]2008 -2010'!$AF$14,'[8]2008 -2010'!$AD$17,'[8]2008 -2010'!$AF$17,'[8]2008 -2010'!$AD$19,'[8]2008 -2010'!$AF$19,'[8]2008 -2010'!$AD$23</definedName>
    <definedName name="P4_SCOPE_NotInd2" hidden="1">'[8]2008 -2010'!$J$17,'[8]2008 -2010'!$L$17,'[8]2008 -2010'!$J$19,'[8]2008 -2010'!$L$19,'[8]2008 -2010'!$J$23,'[8]2008 -2010'!$L$23,'[8]2008 -2010'!$T$17</definedName>
    <definedName name="P4_SCOPE_PER_PRT" hidden="1">[9]перекрестка!$F$45:$H$49,[9]перекрестка!$J$45:$K$49,[9]перекрестка!$N$45:$N$49,[9]перекрестка!$F$53:$G$64,[9]перекрестка!$H$54:$H$58</definedName>
    <definedName name="P5_SCOPE_FULL_LOAD" hidden="1">'[8]2008 -2010'!$P$48,'[8]2008 -2010'!$N$50:$N$56,'[8]2008 -2010'!$P$50:$P$56,'[8]2008 -2010'!$N$58:$N$61,'[8]2008 -2010'!$P$58:$P$61,'[8]2008 -2010'!$T$58:$T$61</definedName>
    <definedName name="P5_SCOPE_IND" hidden="1">'[8]2008 -2010'!$H$51:$I$52,'[8]2008 -2010'!$R$51:$S$52,'[8]2008 -2010'!$AB$51:$AC$52,'[8]2008 -2010'!$I$58,'[8]2008 -2010'!$S$58,'[8]2008 -2010'!$AC$58</definedName>
    <definedName name="P5_SCOPE_IND2" hidden="1">'[8]2008 -2010'!$H$51:$I$52,'[8]2008 -2010'!$R$51:$S$52,'[8]2008 -2010'!$AB$51:$AC$52,'[8]2008 -2010'!$H$58:$I$58,'[8]2008 -2010'!$R$58:$S$58</definedName>
    <definedName name="P5_SCOPE_NotInd" hidden="1">'[8]2008 -2010'!$AF$23,'[8]2008 -2010'!$T$14,'[8]2008 -2010'!$V$14,'[8]2008 -2010'!$T$17,'[8]2008 -2010'!$V$17,'[8]2008 -2010'!$T$19,'[8]2008 -2010'!$V$19</definedName>
    <definedName name="P5_SCOPE_NotInd2" hidden="1">'[8]2008 -2010'!$V$17,'[8]2008 -2010'!$T$19,'[8]2008 -2010'!$V$19,'[8]2008 -2010'!$V$23,'[8]2008 -2010'!$T$23,'[8]2008 -2010'!$AD$17,'[8]2008 -2010'!$AF$17</definedName>
    <definedName name="P5_SCOPE_PER_PRT" hidden="1">[9]перекрестка!$H$60:$H$64,[9]перекрестка!$J$53:$J$64,[9]перекрестка!$K$54:$K$58,[9]перекрестка!$K$60:$K$64,[9]перекрестка!$N$53:$N$64</definedName>
    <definedName name="P6_SCOPE_FULL_LOAD" hidden="1">'[8]2008 -2010'!$V$58:$V$61,'[8]2008 -2010'!$T$50:$T$56,'[8]2008 -2010'!$V$50:$V$56,'[8]2008 -2010'!$T$48,'[8]2008 -2010'!$V$48,'[8]2008 -2010'!$T$46</definedName>
    <definedName name="P6_SCOPE_NotInd" hidden="1">'[8]2008 -2010'!$T$21,'[8]2008 -2010'!$V$21,'[8]2008 -2010'!$T$23,'[8]2008 -2010'!$V$23,'[8]2008 -2010'!$J$17,'[8]2008 -2010'!$L$17,'[8]2008 -2010'!$J$19</definedName>
    <definedName name="P6_SCOPE_NotInd2" hidden="1">'[8]2008 -2010'!$AD$19,'[8]2008 -2010'!$AF$19,'[8]2008 -2010'!$AD$23,'[8]2008 -2010'!$AF$23,'[8]2008 -2010'!$L$48,'[8]2008 -2010'!$V$48,'[8]2008 -2010'!$V$14</definedName>
    <definedName name="P6_SCOPE_PER_PRT" hidden="1">[9]перекрестка!$F$66:$H$70,[9]перекрестка!$J$66:$K$70,[9]перекрестка!$N$66:$N$70,[9]перекрестка!$F$72:$H$76,[9]перекрестка!$J$72:$K$76</definedName>
    <definedName name="P7_SCOPE_FULL_LOAD" hidden="1">'[8]2008 -2010'!$V$46,'[8]2008 -2010'!$T$27:$T$44,'[8]2008 -2010'!$V$27:$V$44,'[8]2008 -2010'!$T$13:$T$24,'[8]2008 -2010'!$V$13:$V$24,'[8]2008 -2010'!$X$13:$X$24</definedName>
    <definedName name="P7_SCOPE_NotInd" localSheetId="0" hidden="1">'[8]2008 -2010'!$L$19,'[8]2008 -2010'!$J$23,'[8]2008 -2010'!$L$23,'[8]2008 -2010'!$T$48,'[8]2008 -2010'!$V$48,'[8]2008 -2010'!$AD$36:$AD$37,P1_SCOPE_NotInd</definedName>
    <definedName name="P7_SCOPE_NotInd" hidden="1">'[8]2008 -2010'!$L$19,'[8]2008 -2010'!$J$23,'[8]2008 -2010'!$L$23,'[8]2008 -2010'!$T$48,'[8]2008 -2010'!$V$48,'[8]2008 -2010'!$AD$36:$AD$37,P1_SCOPE_NotInd</definedName>
    <definedName name="P7_SCOPE_NotInd2" localSheetId="0" hidden="1">'[8]2008 -2010'!$V$21,'[8]2008 -2010'!$AF$14,'[8]2008 -2010'!$AF$21,'[8]2008 -2010'!$AF$48,'[8]2008 -2010'!$J$48,P1_SCOPE_NotInd2,P2_SCOPE_NotInd2,P3_SCOPE_NotInd2</definedName>
    <definedName name="P7_SCOPE_NotInd2" hidden="1">'[8]2008 -2010'!$V$21,'[8]2008 -2010'!$AF$14,'[8]2008 -2010'!$AF$21,'[8]2008 -2010'!$AF$48,'[8]2008 -2010'!$J$48,P1_SCOPE_NotInd2,P2_SCOPE_NotInd2,P3_SCOPE_NotInd2</definedName>
    <definedName name="P7_SCOPE_PER_PRT" hidden="1">[9]перекрестка!$N$72:$N$76,[9]перекрестка!$F$78:$H$82,[9]перекрестка!$J$78:$K$82,[9]перекрестка!$N$78:$N$82,[9]перекрестка!$F$84:$H$88</definedName>
    <definedName name="P8_SCOPE_FULL_LOAD" hidden="1">'[8]2008 -2010'!$Z$13:$Z$24,'[8]2008 -2010'!$X$27:$X$44,'[8]2008 -2010'!$Z$27:$Z$44,'[8]2008 -2010'!$X$46,'[8]2008 -2010'!$Z$46,'[8]2008 -2010'!$X$48</definedName>
    <definedName name="P8_SCOPE_PER_PRT" localSheetId="0" hidden="1">[9]перекрестка!$J$84:$K$88,[9]перекрестка!$N$84:$N$88,[9]перекрестка!$F$14:$G$25,P1_SCOPE_PER_PRT,P2_SCOPE_PER_PRT,P3_SCOPE_PER_PRT,P4_SCOPE_PER_PRT</definedName>
    <definedName name="P8_SCOPE_PER_PRT" hidden="1">[9]перекрестка!$J$84:$K$88,[9]перекрестка!$N$84:$N$88,[9]перекрестка!$F$14:$G$25,P1_SCOPE_PER_PRT,P2_SCOPE_PER_PRT,P3_SCOPE_PER_PRT,P4_SCOPE_PER_PRT</definedName>
    <definedName name="P9_SCOPE_FULL_LOAD" hidden="1">'[8]2008 -2010'!$Z$48,'[8]2008 -2010'!$X$50:$X$56,'[8]2008 -2010'!$Z$50:$Z$56,'[8]2008 -2010'!$X$58:$X$61,'[8]2008 -2010'!$Z$58:$Z$61,'[8]2008 -2010'!$AD$58:$AD$61</definedName>
    <definedName name="Period">[5]TEHSHEET!$E$2:$E$9</definedName>
    <definedName name="prd">[5]Титульный!$D$15</definedName>
    <definedName name="prdDop">[5]Титульный!$D$16</definedName>
    <definedName name="PROT_22" localSheetId="9">P3_PROT_22,P4_PROT_22,P5_PROT_22</definedName>
    <definedName name="PROT_22" localSheetId="8">P3_PROT_22,P4_PROT_22,P5_PROT_22</definedName>
    <definedName name="PROT_22" localSheetId="0">P3_PROT_22,P4_PROT_22,P5_PROT_22</definedName>
    <definedName name="PROT_22" localSheetId="1">P3_PROT_22,P4_PROT_22,P5_PROT_22</definedName>
    <definedName name="PROT_22">P3_PROT_22,P4_PROT_22,P5_PROT_22</definedName>
    <definedName name="REGIONS">[4]TEHSHEET!$C$6:$C$93</definedName>
    <definedName name="rrtget6">#N/A</definedName>
    <definedName name="RSK_DIC">[7]Tch!$C$65</definedName>
    <definedName name="ruk_FIO">[5]Титульный!$D$44</definedName>
    <definedName name="S1_" localSheetId="10">#REF!</definedName>
    <definedName name="S1_" localSheetId="9">#REF!</definedName>
    <definedName name="S1_" localSheetId="8">#REF!</definedName>
    <definedName name="S1_" localSheetId="0">#REF!</definedName>
    <definedName name="S1_" localSheetId="1">#REF!</definedName>
    <definedName name="S1_">#REF!</definedName>
    <definedName name="S10_" localSheetId="10">#REF!</definedName>
    <definedName name="S10_" localSheetId="9">#REF!</definedName>
    <definedName name="S10_" localSheetId="8">#REF!</definedName>
    <definedName name="S10_" localSheetId="0">#REF!</definedName>
    <definedName name="S10_" localSheetId="1">#REF!</definedName>
    <definedName name="S10_">#REF!</definedName>
    <definedName name="S11_" localSheetId="10">#REF!</definedName>
    <definedName name="S11_" localSheetId="9">#REF!</definedName>
    <definedName name="S11_" localSheetId="8">#REF!</definedName>
    <definedName name="S11_" localSheetId="0">#REF!</definedName>
    <definedName name="S11_" localSheetId="1">#REF!</definedName>
    <definedName name="S11_">#REF!</definedName>
    <definedName name="S12_" localSheetId="10">#REF!</definedName>
    <definedName name="S12_" localSheetId="9">#REF!</definedName>
    <definedName name="S12_" localSheetId="8">#REF!</definedName>
    <definedName name="S12_" localSheetId="0">#REF!</definedName>
    <definedName name="S12_" localSheetId="1">#REF!</definedName>
    <definedName name="S12_">#REF!</definedName>
    <definedName name="S13_" localSheetId="10">#REF!</definedName>
    <definedName name="S13_" localSheetId="9">#REF!</definedName>
    <definedName name="S13_" localSheetId="8">#REF!</definedName>
    <definedName name="S13_" localSheetId="0">#REF!</definedName>
    <definedName name="S13_" localSheetId="1">#REF!</definedName>
    <definedName name="S13_">#REF!</definedName>
    <definedName name="S14_" localSheetId="10">#REF!</definedName>
    <definedName name="S14_" localSheetId="9">#REF!</definedName>
    <definedName name="S14_" localSheetId="8">#REF!</definedName>
    <definedName name="S14_" localSheetId="0">#REF!</definedName>
    <definedName name="S14_" localSheetId="1">#REF!</definedName>
    <definedName name="S14_">#REF!</definedName>
    <definedName name="S15_" localSheetId="10">#REF!</definedName>
    <definedName name="S15_" localSheetId="9">#REF!</definedName>
    <definedName name="S15_" localSheetId="8">#REF!</definedName>
    <definedName name="S15_" localSheetId="0">#REF!</definedName>
    <definedName name="S15_" localSheetId="1">#REF!</definedName>
    <definedName name="S15_">#REF!</definedName>
    <definedName name="S16_" localSheetId="10">#REF!</definedName>
    <definedName name="S16_" localSheetId="9">#REF!</definedName>
    <definedName name="S16_" localSheetId="8">#REF!</definedName>
    <definedName name="S16_" localSheetId="0">#REF!</definedName>
    <definedName name="S16_" localSheetId="1">#REF!</definedName>
    <definedName name="S16_">#REF!</definedName>
    <definedName name="S17_" localSheetId="10">#REF!</definedName>
    <definedName name="S17_" localSheetId="9">#REF!</definedName>
    <definedName name="S17_" localSheetId="8">#REF!</definedName>
    <definedName name="S17_" localSheetId="0">#REF!</definedName>
    <definedName name="S17_" localSheetId="1">#REF!</definedName>
    <definedName name="S17_">#REF!</definedName>
    <definedName name="S18_" localSheetId="10">#REF!</definedName>
    <definedName name="S18_" localSheetId="9">#REF!</definedName>
    <definedName name="S18_" localSheetId="8">#REF!</definedName>
    <definedName name="S18_" localSheetId="0">#REF!</definedName>
    <definedName name="S18_" localSheetId="1">#REF!</definedName>
    <definedName name="S18_">#REF!</definedName>
    <definedName name="S19_" localSheetId="10">#REF!</definedName>
    <definedName name="S19_" localSheetId="9">#REF!</definedName>
    <definedName name="S19_" localSheetId="8">#REF!</definedName>
    <definedName name="S19_" localSheetId="0">#REF!</definedName>
    <definedName name="S19_" localSheetId="1">#REF!</definedName>
    <definedName name="S19_">#REF!</definedName>
    <definedName name="S2_" localSheetId="10">#REF!</definedName>
    <definedName name="S2_" localSheetId="9">#REF!</definedName>
    <definedName name="S2_" localSheetId="8">#REF!</definedName>
    <definedName name="S2_" localSheetId="0">#REF!</definedName>
    <definedName name="S2_" localSheetId="1">#REF!</definedName>
    <definedName name="S2_">#REF!</definedName>
    <definedName name="S20_" localSheetId="10">#REF!</definedName>
    <definedName name="S20_" localSheetId="9">#REF!</definedName>
    <definedName name="S20_" localSheetId="8">#REF!</definedName>
    <definedName name="S20_" localSheetId="0">#REF!</definedName>
    <definedName name="S20_" localSheetId="1">#REF!</definedName>
    <definedName name="S20_">#REF!</definedName>
    <definedName name="S3_" localSheetId="10">#REF!</definedName>
    <definedName name="S3_" localSheetId="9">#REF!</definedName>
    <definedName name="S3_" localSheetId="8">#REF!</definedName>
    <definedName name="S3_" localSheetId="0">#REF!</definedName>
    <definedName name="S3_" localSheetId="1">#REF!</definedName>
    <definedName name="S3_">#REF!</definedName>
    <definedName name="S4_" localSheetId="10">#REF!</definedName>
    <definedName name="S4_" localSheetId="9">#REF!</definedName>
    <definedName name="S4_" localSheetId="8">#REF!</definedName>
    <definedName name="S4_" localSheetId="0">#REF!</definedName>
    <definedName name="S4_" localSheetId="1">#REF!</definedName>
    <definedName name="S4_">#REF!</definedName>
    <definedName name="S5_" localSheetId="10">#REF!</definedName>
    <definedName name="S5_" localSheetId="9">#REF!</definedName>
    <definedName name="S5_" localSheetId="8">#REF!</definedName>
    <definedName name="S5_" localSheetId="0">#REF!</definedName>
    <definedName name="S5_" localSheetId="1">#REF!</definedName>
    <definedName name="S5_">#REF!</definedName>
    <definedName name="S6_" localSheetId="10">#REF!</definedName>
    <definedName name="S6_" localSheetId="9">#REF!</definedName>
    <definedName name="S6_" localSheetId="8">#REF!</definedName>
    <definedName name="S6_" localSheetId="0">#REF!</definedName>
    <definedName name="S6_" localSheetId="1">#REF!</definedName>
    <definedName name="S6_">#REF!</definedName>
    <definedName name="S7_" localSheetId="10">#REF!</definedName>
    <definedName name="S7_" localSheetId="9">#REF!</definedName>
    <definedName name="S7_" localSheetId="8">#REF!</definedName>
    <definedName name="S7_" localSheetId="0">#REF!</definedName>
    <definedName name="S7_" localSheetId="1">#REF!</definedName>
    <definedName name="S7_">#REF!</definedName>
    <definedName name="S8_" localSheetId="10">#REF!</definedName>
    <definedName name="S8_" localSheetId="9">#REF!</definedName>
    <definedName name="S8_" localSheetId="8">#REF!</definedName>
    <definedName name="S8_" localSheetId="0">#REF!</definedName>
    <definedName name="S8_" localSheetId="1">#REF!</definedName>
    <definedName name="S8_">#REF!</definedName>
    <definedName name="S9_" localSheetId="10">#REF!</definedName>
    <definedName name="S9_" localSheetId="9">#REF!</definedName>
    <definedName name="S9_" localSheetId="8">#REF!</definedName>
    <definedName name="S9_" localSheetId="0">#REF!</definedName>
    <definedName name="S9_" localSheetId="1">#REF!</definedName>
    <definedName name="S9_">#REF!</definedName>
    <definedName name="SAPBEXrevision" hidden="1">1</definedName>
    <definedName name="SAPBEXsysID" hidden="1">"BW2"</definedName>
    <definedName name="SAPBEXwbID" hidden="1">"479GSPMTNK9HM4ZSIVE5K2SH6"</definedName>
    <definedName name="SCENARIOS">[4]TEHSHEET!$K$6:$K$8</definedName>
    <definedName name="SCOPE_16_LD">'[4]16'!$E$7:$M$57</definedName>
    <definedName name="SCOPE_16_PRT" localSheetId="0">P1_SCOPE_16_PRT,P2_SCOPE_16_PRT</definedName>
    <definedName name="SCOPE_16_PRT">P1_SCOPE_16_PRT,P2_SCOPE_16_PRT</definedName>
    <definedName name="SCOPE_17.1_LD">'[4]17.1'!$D$7:$I$27</definedName>
    <definedName name="SCOPE_17.1_PRT">'[9]17.1'!$D$14:$F$17,'[9]17.1'!$D$19:$F$22,'[9]17.1'!$I$9:$I$12,'[9]17.1'!$I$14:$I$17,'[9]17.1'!$I$19:$I$22,'[9]17.1'!$D$9:$F$12</definedName>
    <definedName name="SCOPE_17_LD">'[4]17'!$E$8:$Q$96</definedName>
    <definedName name="SCOPE_17_PRT" localSheetId="0">[10]рабочий!$L$39:$O$41,[10]рабочий!$E$43:$H$51,[10]рабочий!$L$43:$O$51,[10]рабочий!$E$54:$H$56,[10]рабочий!$E$58:$H$66,[10]рабочий!$E$69:$O$81,[10]рабочий!$E$9:$H$11,P1_SCOPE_17_PRT</definedName>
    <definedName name="SCOPE_17_PRT">[10]рабочий!$L$39:$O$41,[10]рабочий!$E$43:$H$51,[10]рабочий!$L$43:$O$51,[10]рабочий!$E$54:$H$56,[10]рабочий!$E$58:$H$66,[10]рабочий!$E$69:$O$81,[10]рабочий!$E$9:$H$11,P1_SCOPE_17_PRT</definedName>
    <definedName name="SCOPE_2.1_LD">'[4]P2.1'!$H$8:$J$45</definedName>
    <definedName name="SCOPE_2.1_PRT">'[4]P2.1'!$H$8:$I$45</definedName>
    <definedName name="SCOPE_2.2_LD">'[4]P2.2'!$G$8:$I$53</definedName>
    <definedName name="SCOPE_2.2_PRT">'[4]P2.2'!$G$8:$H$53</definedName>
    <definedName name="SCOPE_24_LD">'[9]24'!$E$8:$J$47,'[9]24'!$E$49:$J$66</definedName>
    <definedName name="SCOPE_24_PRT">'[9]24'!$E$41:$I$41,'[9]24'!$E$34:$I$34,'[9]24'!$E$36:$I$36,'[9]24'!$E$43:$I$43</definedName>
    <definedName name="SCOPE_25_LD">'[4]25'!$E$8:$J$64</definedName>
    <definedName name="SCOPE_25_PRT">'[9]25'!$E$20:$I$20,'[9]25'!$E$34:$I$34,'[9]25'!$E$41:$I$41,'[9]25'!$E$8:$I$10</definedName>
    <definedName name="SCOPE_3_LD">'[4]3'!$E$11:$AB$25</definedName>
    <definedName name="SCOPE_3_PRT">'[4]3'!$E$12:$X$24</definedName>
    <definedName name="SCOPE_4_LD">'[4]4'!$E$11:$AH$32</definedName>
    <definedName name="SCOPE_4_PRT" localSheetId="0">'[9]4'!$Z$27:$AC$31,'[9]4'!$F$14:$I$20,P1_SCOPE_4_PRT,P2_SCOPE_4_PRT</definedName>
    <definedName name="SCOPE_4_PRT">'[9]4'!$Z$27:$AC$31,'[9]4'!$F$14:$I$20,P1_SCOPE_4_PRT,P2_SCOPE_4_PRT</definedName>
    <definedName name="SCOPE_5_LD">'[4]5'!$E$11:$AH$32</definedName>
    <definedName name="SCOPE_5_PRT" localSheetId="0">'[9]5'!$Z$27:$AC$31,'[9]5'!$F$14:$I$21,P1_SCOPE_5_PRT,P2_SCOPE_5_PRT</definedName>
    <definedName name="SCOPE_5_PRT">'[9]5'!$Z$27:$AC$31,'[9]5'!$F$14:$I$21,P1_SCOPE_5_PRT,P2_SCOPE_5_PRT</definedName>
    <definedName name="SCOPE_CPR" localSheetId="10">[8]Регионы!#REF!</definedName>
    <definedName name="SCOPE_CPR" localSheetId="9">[8]Регионы!#REF!</definedName>
    <definedName name="SCOPE_CPR" localSheetId="8">[8]Регионы!#REF!</definedName>
    <definedName name="SCOPE_CPR" localSheetId="0">[8]Регионы!#REF!</definedName>
    <definedName name="SCOPE_CPR" localSheetId="1">[8]Регионы!#REF!</definedName>
    <definedName name="SCOPE_CPR">[8]Регионы!#REF!</definedName>
    <definedName name="SCOPE_DOP" localSheetId="10">[8]Регионы!#REF!,пр2_2014!P1_SCOPE_DOP</definedName>
    <definedName name="SCOPE_DOP" localSheetId="9">[8]Регионы!#REF!,пр2_2018!P1_SCOPE_DOP</definedName>
    <definedName name="SCOPE_DOP" localSheetId="8">[8]Регионы!#REF!,пр2_2019!P1_SCOPE_DOP</definedName>
    <definedName name="SCOPE_DOP" localSheetId="0">[8]Регионы!#REF!,'прил 1'!P1_SCOPE_DOP</definedName>
    <definedName name="SCOPE_DOP" localSheetId="1">[8]Регионы!#REF!,'прил 2_2018 new'!P1_SCOPE_DOP</definedName>
    <definedName name="SCOPE_DOP">[8]Регионы!#REF!,P1_SCOPE_DOP</definedName>
    <definedName name="SCOPE_F1_PRT" localSheetId="10">#REF!,пр2_2014!P1_SCOPE_F1_PRT,пр2_2014!P2_SCOPE_F1_PRT,пр2_2014!P3_SCOPE_F1_PRT,пр2_2014!P4_SCOPE_F1_PRT</definedName>
    <definedName name="SCOPE_F1_PRT" localSheetId="9">#REF!,пр2_2018!P1_SCOPE_F1_PRT,пр2_2018!P2_SCOPE_F1_PRT,пр2_2018!P3_SCOPE_F1_PRT,пр2_2018!P4_SCOPE_F1_PRT</definedName>
    <definedName name="SCOPE_F1_PRT" localSheetId="8">#REF!,пр2_2019!P1_SCOPE_F1_PRT,пр2_2019!P2_SCOPE_F1_PRT,пр2_2019!P3_SCOPE_F1_PRT,пр2_2019!P4_SCOPE_F1_PRT</definedName>
    <definedName name="SCOPE_F1_PRT" localSheetId="0">#REF!,'прил 1'!P1_SCOPE_F1_PRT,'прил 1'!P2_SCOPE_F1_PRT,'прил 1'!P3_SCOPE_F1_PRT,'прил 1'!P4_SCOPE_F1_PRT</definedName>
    <definedName name="SCOPE_F1_PRT" localSheetId="1">#REF!,'прил 2_2018 new'!P1_SCOPE_F1_PRT,'прил 2_2018 new'!P2_SCOPE_F1_PRT,'прил 2_2018 new'!P3_SCOPE_F1_PRT,'прил 2_2018 new'!P4_SCOPE_F1_PRT</definedName>
    <definedName name="SCOPE_F1_PRT">#REF!,P1_SCOPE_F1_PRT,P2_SCOPE_F1_PRT,P3_SCOPE_F1_PRT,P4_SCOPE_F1_PRT</definedName>
    <definedName name="SCOPE_F2_LD1" localSheetId="10">#REF!</definedName>
    <definedName name="SCOPE_F2_LD1" localSheetId="9">#REF!</definedName>
    <definedName name="SCOPE_F2_LD1" localSheetId="8">#REF!</definedName>
    <definedName name="SCOPE_F2_LD1" localSheetId="0">#REF!</definedName>
    <definedName name="SCOPE_F2_LD1" localSheetId="1">#REF!</definedName>
    <definedName name="SCOPE_F2_LD1">#REF!</definedName>
    <definedName name="SCOPE_F2_LD2" localSheetId="10">#REF!</definedName>
    <definedName name="SCOPE_F2_LD2" localSheetId="9">#REF!</definedName>
    <definedName name="SCOPE_F2_LD2" localSheetId="8">#REF!</definedName>
    <definedName name="SCOPE_F2_LD2" localSheetId="0">#REF!</definedName>
    <definedName name="SCOPE_F2_LD2" localSheetId="1">#REF!</definedName>
    <definedName name="SCOPE_F2_LD2">#REF!</definedName>
    <definedName name="SCOPE_F2_PRT" localSheetId="10">#REF!,#REF!,#REF!,пр2_2014!P1_SCOPE_F2_PRT,пр2_2014!P2_SCOPE_F2_PRT</definedName>
    <definedName name="SCOPE_F2_PRT" localSheetId="9">#REF!,#REF!,#REF!,пр2_2018!P1_SCOPE_F2_PRT,пр2_2018!P2_SCOPE_F2_PRT</definedName>
    <definedName name="SCOPE_F2_PRT" localSheetId="8">#REF!,#REF!,#REF!,пр2_2019!P1_SCOPE_F2_PRT,пр2_2019!P2_SCOPE_F2_PRT</definedName>
    <definedName name="SCOPE_F2_PRT" localSheetId="0">#REF!,#REF!,#REF!,'прил 1'!P1_SCOPE_F2_PRT,'прил 1'!P2_SCOPE_F2_PRT</definedName>
    <definedName name="SCOPE_F2_PRT" localSheetId="1">#REF!,#REF!,#REF!,'прил 2_2018 new'!P1_SCOPE_F2_PRT,'прил 2_2018 new'!P2_SCOPE_F2_PRT</definedName>
    <definedName name="SCOPE_F2_PRT">#REF!,#REF!,#REF!,P1_SCOPE_F2_PRT,P2_SCOPE_F2_PRT</definedName>
    <definedName name="SCOPE_FULL_LOAD" localSheetId="0">'прил 1'!P14_SCOPE_FULL_LOAD,'прил 1'!P15_SCOPE_FULL_LOAD</definedName>
    <definedName name="SCOPE_FULL_LOAD">P14_SCOPE_FULL_LOAD,P15_SCOPE_FULL_LOAD</definedName>
    <definedName name="SCOPE_IND" localSheetId="0">'[8]2008 -2010'!$H$15:$I$15,P1_SCOPE_IND,P2_SCOPE_IND,P3_SCOPE_IND,P4_SCOPE_IND,P5_SCOPE_IND</definedName>
    <definedName name="SCOPE_IND">'[8]2008 -2010'!$H$15:$I$15,P1_SCOPE_IND,P2_SCOPE_IND,P3_SCOPE_IND,P4_SCOPE_IND,P5_SCOPE_IND</definedName>
    <definedName name="SCOPE_IND2" localSheetId="0">'[8]2008 -2010'!$AB$58:$AC$58,'[8]2008 -2010'!$H$15:$I$15,P1_SCOPE_IND2,P2_SCOPE_IND2,P3_SCOPE_IND2,P4_SCOPE_IND2,P5_SCOPE_IND2</definedName>
    <definedName name="SCOPE_IND2">'[8]2008 -2010'!$AB$58:$AC$58,'[8]2008 -2010'!$H$15:$I$15,P1_SCOPE_IND2,P2_SCOPE_IND2,P3_SCOPE_IND2,P4_SCOPE_IND2,P5_SCOPE_IND2</definedName>
    <definedName name="SCOPE_NotInd" localSheetId="0">P2_SCOPE_NotInd,P3_SCOPE_NotInd,P4_SCOPE_NotInd,P5_SCOPE_NotInd,P6_SCOPE_NotInd,'прил 1'!P7_SCOPE_NotInd</definedName>
    <definedName name="SCOPE_NotInd">P2_SCOPE_NotInd,P3_SCOPE_NotInd,P4_SCOPE_NotInd,P5_SCOPE_NotInd,P6_SCOPE_NotInd,P7_SCOPE_NotInd</definedName>
    <definedName name="SCOPE_NotInd2" localSheetId="0">P4_SCOPE_NotInd2,P5_SCOPE_NotInd2,P6_SCOPE_NotInd2,'прил 1'!P7_SCOPE_NotInd2</definedName>
    <definedName name="SCOPE_NotInd2">P4_SCOPE_NotInd2,P5_SCOPE_NotInd2,P6_SCOPE_NotInd2,P7_SCOPE_NotInd2</definedName>
    <definedName name="SCOPE_NotInd3" localSheetId="0">'[8]2008 -2010'!$AD$36:$AD$37,'[8]2008 -2010'!$AF$36:$AF$37,'[8]2008 -2010'!$G$59:$G$60,P1_SCOPE_NotInd3,P2_SCOPE_NotInd3</definedName>
    <definedName name="SCOPE_NotInd3">'[8]2008 -2010'!$AD$36:$AD$37,'[8]2008 -2010'!$AF$36:$AF$37,'[8]2008 -2010'!$G$59:$G$60,P1_SCOPE_NotInd3,P2_SCOPE_NotInd3</definedName>
    <definedName name="SCOPE_OUTD">[8]FST5!$G$23:$G$30,[8]FST5!$G$32:$G$35,[8]FST5!$G$37,[8]FST5!$G$39:$G$45,[8]FST5!$G$47,[8]FST5!$G$49,[8]FST5!$G$5:$G$21</definedName>
    <definedName name="SCOPE_PER_LD">[4]перекрестка!$F$12:$O$88</definedName>
    <definedName name="SCOPE_PER_PRT" localSheetId="0">P5_SCOPE_PER_PRT,P6_SCOPE_PER_PRT,P7_SCOPE_PER_PRT,'прил 1'!P8_SCOPE_PER_PRT</definedName>
    <definedName name="SCOPE_PER_PRT">P5_SCOPE_PER_PRT,P6_SCOPE_PER_PRT,P7_SCOPE_PER_PRT,P8_SCOPE_PER_PRT</definedName>
    <definedName name="SCOPE_SAVE2" localSheetId="0">'[8]2008 -2010'!$L$36:$L$37,'[8]2008 -2010'!$J$29,'[8]2008 -2010'!$J$21,'[8]2008 -2010'!$J$14,'[8]2008 -2010'!$AD$48,P1_SCOPE_SAVE2,P2_SCOPE_SAVE2</definedName>
    <definedName name="SCOPE_SAVE2">'[8]2008 -2010'!$L$36:$L$37,'[8]2008 -2010'!$J$29,'[8]2008 -2010'!$J$21,'[8]2008 -2010'!$J$14,'[8]2008 -2010'!$AD$48,P1_SCOPE_SAVE2,P2_SCOPE_SAVE2</definedName>
    <definedName name="SCOPE_SPR_PRT">[9]Справочники!$D$21:$J$22,[9]Справочники!$E$13:$I$14,[9]Справочники!$F$27:$H$28</definedName>
    <definedName name="SCOPE_SS">[12]Регионы!$J$25:$J$31,[12]Регионы!$J$33,[12]Регионы!$I$14,[12]Регионы!$J$35:$J$37</definedName>
    <definedName name="SCOPE_SS2">[12]Регионы!$K$50:$L$50</definedName>
    <definedName name="SCOPE_SV_LD1" localSheetId="0">[9]свод!$E$114:$M$114,[9]свод!$E$116:$M$127,[9]свод!$E$130:$M$131,[9]свод!$E$133:$M$137,[9]свод!$E$10:$M$74,P1_SCOPE_SV_LD1</definedName>
    <definedName name="SCOPE_SV_LD1">[9]свод!$E$114:$M$114,[9]свод!$E$116:$M$127,[9]свод!$E$130:$M$131,[9]свод!$E$133:$M$137,[9]свод!$E$10:$M$74,P1_SCOPE_SV_LD1</definedName>
    <definedName name="SCOPE_SV_LD2">[4]свод!$D$156:$I$164</definedName>
    <definedName name="SCOPE_SV_PRT" localSheetId="10">[0]!P1_SCOPE_SV_PRT,[0]!P2_SCOPE_SV_PRT,пр2_2014!P3_SCOPE_SV_PRT</definedName>
    <definedName name="SCOPE_SV_PRT" localSheetId="9">[0]!P1_SCOPE_SV_PRT,[0]!P2_SCOPE_SV_PRT,пр2_2018!P3_SCOPE_SV_PRT</definedName>
    <definedName name="SCOPE_SV_PRT" localSheetId="8">[0]!P1_SCOPE_SV_PRT,[0]!P2_SCOPE_SV_PRT,пр2_2019!P3_SCOPE_SV_PRT</definedName>
    <definedName name="SCOPE_SV_PRT" localSheetId="0">P1_SCOPE_SV_PRT,P2_SCOPE_SV_PRT,'прил 1'!P3_SCOPE_SV_PRT</definedName>
    <definedName name="SCOPE_SV_PRT" localSheetId="1">[0]!P1_SCOPE_SV_PRT,[0]!P2_SCOPE_SV_PRT,'прил 2_2018 new'!P3_SCOPE_SV_PRT</definedName>
    <definedName name="SCOPE_SV_PRT">P1_SCOPE_SV_PRT,P2_SCOPE_SV_PRT,P3_SCOPE_SV_PRT</definedName>
    <definedName name="SCOPE_TP">[8]FST5!$L$12:$L$23,[8]FST5!$L$5:$L$8</definedName>
    <definedName name="SCOPE_TP_1" localSheetId="10">#REF!</definedName>
    <definedName name="SCOPE_TP_1" localSheetId="9">#REF!</definedName>
    <definedName name="SCOPE_TP_1" localSheetId="8">#REF!</definedName>
    <definedName name="SCOPE_TP_1" localSheetId="0">#REF!</definedName>
    <definedName name="SCOPE_TP_1" localSheetId="1">#REF!</definedName>
    <definedName name="SCOPE_TP_1">#REF!</definedName>
    <definedName name="Sheet2?prefix?">"H"</definedName>
    <definedName name="simple_nds">[2]Титульный!$F$22</definedName>
    <definedName name="Sum_8" localSheetId="8">#REF!</definedName>
    <definedName name="Sum_8" localSheetId="0">#REF!</definedName>
    <definedName name="Sum_8" localSheetId="1">#REF!</definedName>
    <definedName name="Sum_8">#REF!</definedName>
    <definedName name="T0?axis?ПРД?БАЗ">'[11]0'!$I$7:$J$112,'[11]0'!$F$7:$G$112</definedName>
    <definedName name="T0?axis?ПРД?ПРЕД">'[11]0'!$K$7:$L$112,'[11]0'!$D$7:$E$112</definedName>
    <definedName name="T0?axis?ПФ?ПЛАН">'[11]0'!$I$7:$I$112,'[11]0'!$D$7:$D$112,'[11]0'!$K$7:$K$112,'[11]0'!$F$7:$F$112</definedName>
    <definedName name="T0?axis?ПФ?ФАКТ">'[11]0'!$J$7:$J$112,'[11]0'!$E$7:$E$112,'[11]0'!$L$7:$L$112,'[11]0'!$G$7:$G$112</definedName>
    <definedName name="T0?Data">'[11]0'!$D$8:$L$52,   '[11]0'!$D$54:$L$59,   '[11]0'!$D$63:$L$64,   '[11]0'!$D$68:$L$70,   '[11]0'!$D$72:$L$74,   '[11]0'!$D$77:$L$92,   '[11]0'!$D$95:$L$97,   '[11]0'!$D$99:$L$104,   '[11]0'!$D$107:$L$108,   '[11]0'!$D$111:$L$112</definedName>
    <definedName name="T0?unit?МВТ">'[11]0'!$D$8:$H$8,   '[11]0'!$D$86:$H$86</definedName>
    <definedName name="T0?unit?ПРЦ">'[11]0'!$D$87:$H$88,   '[11]0'!$D$96:$H$97,   '[11]0'!$D$107:$H$108,   '[11]0'!$D$111:$H$112,   '[11]0'!$I$7:$L$112</definedName>
    <definedName name="T0?unit?РУБ.ГКАЛ">'[11]0'!$D$89:$H$89,   '[11]0'!$D$92:$H$92</definedName>
    <definedName name="T0?unit?ТРУБ">'[11]0'!$D$14:$H$52,   '[11]0'!$D$54:$H$59,   '[11]0'!$D$63:$H$64,   '[11]0'!$D$68:$H$70,   '[11]0'!$D$72:$H$74,   '[11]0'!$D$77:$H$77,   '[11]0'!$D$79:$H$81,   '[11]0'!$D$90:$H$91,   '[11]0'!$D$99:$H$104,   '[11]0'!$D$78:$H$78</definedName>
    <definedName name="T1?axis?ПРД?БАЗ" localSheetId="10">#REF!,#REF!</definedName>
    <definedName name="T1?axis?ПРД?БАЗ" localSheetId="9">#REF!,#REF!</definedName>
    <definedName name="T1?axis?ПРД?БАЗ" localSheetId="8">#REF!,#REF!</definedName>
    <definedName name="T1?axis?ПРД?БАЗ" localSheetId="0">#REF!,#REF!</definedName>
    <definedName name="T1?axis?ПРД?БАЗ" localSheetId="1">#REF!,#REF!</definedName>
    <definedName name="T1?axis?ПРД?БАЗ">#REF!,#REF!</definedName>
    <definedName name="T1?axis?ПРД?ПРЕД" localSheetId="10">#REF!,#REF!</definedName>
    <definedName name="T1?axis?ПРД?ПРЕД" localSheetId="9">#REF!,#REF!</definedName>
    <definedName name="T1?axis?ПРД?ПРЕД" localSheetId="8">#REF!,#REF!</definedName>
    <definedName name="T1?axis?ПРД?ПРЕД" localSheetId="0">#REF!,#REF!</definedName>
    <definedName name="T1?axis?ПРД?ПРЕД" localSheetId="1">#REF!,#REF!</definedName>
    <definedName name="T1?axis?ПРД?ПРЕД">#REF!,#REF!</definedName>
    <definedName name="T1?axis?ПРД?РЕГ" localSheetId="10">#REF!</definedName>
    <definedName name="T1?axis?ПРД?РЕГ" localSheetId="9">#REF!</definedName>
    <definedName name="T1?axis?ПРД?РЕГ" localSheetId="8">#REF!</definedName>
    <definedName name="T1?axis?ПРД?РЕГ" localSheetId="0">#REF!</definedName>
    <definedName name="T1?axis?ПРД?РЕГ" localSheetId="1">#REF!</definedName>
    <definedName name="T1?axis?ПРД?РЕГ">#REF!</definedName>
    <definedName name="T1?axis?ПФ?ПЛАН" localSheetId="10">#REF!,#REF!,#REF!,#REF!</definedName>
    <definedName name="T1?axis?ПФ?ПЛАН" localSheetId="9">#REF!,#REF!,#REF!,#REF!</definedName>
    <definedName name="T1?axis?ПФ?ПЛАН" localSheetId="8">#REF!,#REF!,#REF!,#REF!</definedName>
    <definedName name="T1?axis?ПФ?ПЛАН" localSheetId="0">#REF!,#REF!,#REF!,#REF!</definedName>
    <definedName name="T1?axis?ПФ?ПЛАН" localSheetId="1">#REF!,#REF!,#REF!,#REF!</definedName>
    <definedName name="T1?axis?ПФ?ПЛАН">#REF!,#REF!,#REF!,#REF!</definedName>
    <definedName name="T1?axis?ПФ?ФАКТ" localSheetId="10">#REF!,#REF!,#REF!,#REF!</definedName>
    <definedName name="T1?axis?ПФ?ФАКТ" localSheetId="9">#REF!,#REF!,#REF!,#REF!</definedName>
    <definedName name="T1?axis?ПФ?ФАКТ" localSheetId="8">#REF!,#REF!,#REF!,#REF!</definedName>
    <definedName name="T1?axis?ПФ?ФАКТ" localSheetId="0">#REF!,#REF!,#REF!,#REF!</definedName>
    <definedName name="T1?axis?ПФ?ФАКТ" localSheetId="1">#REF!,#REF!,#REF!,#REF!</definedName>
    <definedName name="T1?axis?ПФ?ФАКТ">#REF!,#REF!,#REF!,#REF!</definedName>
    <definedName name="T1?Data" localSheetId="10">#REF!   ,#REF!   ,#REF!</definedName>
    <definedName name="T1?Data" localSheetId="9">#REF!   ,#REF!   ,#REF!</definedName>
    <definedName name="T1?Data" localSheetId="8">#REF!   ,#REF!   ,#REF!</definedName>
    <definedName name="T1?Data" localSheetId="0">#REF!   ,#REF!   ,#REF!</definedName>
    <definedName name="T1?Data" localSheetId="1">#REF!   ,#REF!   ,#REF!</definedName>
    <definedName name="T1?Data">#REF!   ,#REF!   ,#REF!</definedName>
    <definedName name="T1?item_ext?РОСТ" localSheetId="10">#REF!</definedName>
    <definedName name="T1?item_ext?РОСТ" localSheetId="9">#REF!</definedName>
    <definedName name="T1?item_ext?РОСТ" localSheetId="8">#REF!</definedName>
    <definedName name="T1?item_ext?РОСТ" localSheetId="0">#REF!</definedName>
    <definedName name="T1?item_ext?РОСТ" localSheetId="1">#REF!</definedName>
    <definedName name="T1?item_ext?РОСТ">#REF!</definedName>
    <definedName name="T1?L1" localSheetId="10">#REF!</definedName>
    <definedName name="T1?L1" localSheetId="9">#REF!</definedName>
    <definedName name="T1?L1" localSheetId="8">#REF!</definedName>
    <definedName name="T1?L1" localSheetId="0">#REF!</definedName>
    <definedName name="T1?L1" localSheetId="1">#REF!</definedName>
    <definedName name="T1?L1">#REF!</definedName>
    <definedName name="T1?L2" localSheetId="10">#REF!</definedName>
    <definedName name="T1?L2" localSheetId="9">#REF!</definedName>
    <definedName name="T1?L2" localSheetId="8">#REF!</definedName>
    <definedName name="T1?L2" localSheetId="0">#REF!</definedName>
    <definedName name="T1?L2" localSheetId="1">#REF!</definedName>
    <definedName name="T1?L2">#REF!</definedName>
    <definedName name="T1?L3" localSheetId="10">#REF!</definedName>
    <definedName name="T1?L3" localSheetId="9">#REF!</definedName>
    <definedName name="T1?L3" localSheetId="8">#REF!</definedName>
    <definedName name="T1?L3" localSheetId="0">#REF!</definedName>
    <definedName name="T1?L3" localSheetId="1">#REF!</definedName>
    <definedName name="T1?L3">#REF!</definedName>
    <definedName name="T1?L4" localSheetId="10">#REF!</definedName>
    <definedName name="T1?L4" localSheetId="9">#REF!</definedName>
    <definedName name="T1?L4" localSheetId="8">#REF!</definedName>
    <definedName name="T1?L4" localSheetId="0">#REF!</definedName>
    <definedName name="T1?L4" localSheetId="1">#REF!</definedName>
    <definedName name="T1?L4">#REF!</definedName>
    <definedName name="T1?L5" localSheetId="10">#REF!</definedName>
    <definedName name="T1?L5" localSheetId="9">#REF!</definedName>
    <definedName name="T1?L5" localSheetId="8">#REF!</definedName>
    <definedName name="T1?L5" localSheetId="0">#REF!</definedName>
    <definedName name="T1?L5" localSheetId="1">#REF!</definedName>
    <definedName name="T1?L5">#REF!</definedName>
    <definedName name="T1?L6" localSheetId="10">#REF!</definedName>
    <definedName name="T1?L6" localSheetId="9">#REF!</definedName>
    <definedName name="T1?L6" localSheetId="8">#REF!</definedName>
    <definedName name="T1?L6" localSheetId="0">#REF!</definedName>
    <definedName name="T1?L6" localSheetId="1">#REF!</definedName>
    <definedName name="T1?L6">#REF!</definedName>
    <definedName name="T1?L7" localSheetId="10">#REF!</definedName>
    <definedName name="T1?L7" localSheetId="9">#REF!</definedName>
    <definedName name="T1?L7" localSheetId="8">#REF!</definedName>
    <definedName name="T1?L7" localSheetId="0">#REF!</definedName>
    <definedName name="T1?L7" localSheetId="1">#REF!</definedName>
    <definedName name="T1?L7">#REF!</definedName>
    <definedName name="T1?L7.1" localSheetId="10">#REF!</definedName>
    <definedName name="T1?L7.1" localSheetId="9">#REF!</definedName>
    <definedName name="T1?L7.1" localSheetId="8">#REF!</definedName>
    <definedName name="T1?L7.1" localSheetId="0">#REF!</definedName>
    <definedName name="T1?L7.1" localSheetId="1">#REF!</definedName>
    <definedName name="T1?L7.1">#REF!</definedName>
    <definedName name="T1?L7.2" localSheetId="10">#REF!</definedName>
    <definedName name="T1?L7.2" localSheetId="9">#REF!</definedName>
    <definedName name="T1?L7.2" localSheetId="8">#REF!</definedName>
    <definedName name="T1?L7.2" localSheetId="0">#REF!</definedName>
    <definedName name="T1?L7.2" localSheetId="1">#REF!</definedName>
    <definedName name="T1?L7.2">#REF!</definedName>
    <definedName name="T1?L7.3" localSheetId="10">#REF!</definedName>
    <definedName name="T1?L7.3" localSheetId="9">#REF!</definedName>
    <definedName name="T1?L7.3" localSheetId="8">#REF!</definedName>
    <definedName name="T1?L7.3" localSheetId="0">#REF!</definedName>
    <definedName name="T1?L7.3" localSheetId="1">#REF!</definedName>
    <definedName name="T1?L7.3">#REF!</definedName>
    <definedName name="T1?L7.4" localSheetId="10">#REF!</definedName>
    <definedName name="T1?L7.4" localSheetId="9">#REF!</definedName>
    <definedName name="T1?L7.4" localSheetId="8">#REF!</definedName>
    <definedName name="T1?L7.4" localSheetId="0">#REF!</definedName>
    <definedName name="T1?L7.4" localSheetId="1">#REF!</definedName>
    <definedName name="T1?L7.4">#REF!</definedName>
    <definedName name="T1?L8" localSheetId="10">#REF!</definedName>
    <definedName name="T1?L8" localSheetId="9">#REF!</definedName>
    <definedName name="T1?L8" localSheetId="8">#REF!</definedName>
    <definedName name="T1?L8" localSheetId="0">#REF!</definedName>
    <definedName name="T1?L8" localSheetId="1">#REF!</definedName>
    <definedName name="T1?L8">#REF!</definedName>
    <definedName name="T1?L8.1" localSheetId="10">#REF!</definedName>
    <definedName name="T1?L8.1" localSheetId="9">#REF!</definedName>
    <definedName name="T1?L8.1" localSheetId="8">#REF!</definedName>
    <definedName name="T1?L8.1" localSheetId="0">#REF!</definedName>
    <definedName name="T1?L8.1" localSheetId="1">#REF!</definedName>
    <definedName name="T1?L8.1">#REF!</definedName>
    <definedName name="T1?L8.2" localSheetId="10">#REF!</definedName>
    <definedName name="T1?L8.2" localSheetId="9">#REF!</definedName>
    <definedName name="T1?L8.2" localSheetId="8">#REF!</definedName>
    <definedName name="T1?L8.2" localSheetId="0">#REF!</definedName>
    <definedName name="T1?L8.2" localSheetId="1">#REF!</definedName>
    <definedName name="T1?L8.2">#REF!</definedName>
    <definedName name="T1?L8.3" localSheetId="10">#REF!</definedName>
    <definedName name="T1?L8.3" localSheetId="9">#REF!</definedName>
    <definedName name="T1?L8.3" localSheetId="8">#REF!</definedName>
    <definedName name="T1?L8.3" localSheetId="0">#REF!</definedName>
    <definedName name="T1?L8.3" localSheetId="1">#REF!</definedName>
    <definedName name="T1?L8.3">#REF!</definedName>
    <definedName name="T1?L9" localSheetId="10">#REF!</definedName>
    <definedName name="T1?L9" localSheetId="9">#REF!</definedName>
    <definedName name="T1?L9" localSheetId="8">#REF!</definedName>
    <definedName name="T1?L9" localSheetId="0">#REF!</definedName>
    <definedName name="T1?L9" localSheetId="1">#REF!</definedName>
    <definedName name="T1?L9">#REF!</definedName>
    <definedName name="T1?Name" localSheetId="10">#REF!</definedName>
    <definedName name="T1?Name" localSheetId="9">#REF!</definedName>
    <definedName name="T1?Name" localSheetId="8">#REF!</definedName>
    <definedName name="T1?Name" localSheetId="0">#REF!</definedName>
    <definedName name="T1?Name" localSheetId="1">#REF!</definedName>
    <definedName name="T1?Name">#REF!</definedName>
    <definedName name="T1?Table" localSheetId="10">#REF!</definedName>
    <definedName name="T1?Table" localSheetId="9">#REF!</definedName>
    <definedName name="T1?Table" localSheetId="8">#REF!</definedName>
    <definedName name="T1?Table" localSheetId="0">#REF!</definedName>
    <definedName name="T1?Table" localSheetId="1">#REF!</definedName>
    <definedName name="T1?Table">#REF!</definedName>
    <definedName name="T1?Title" localSheetId="10">#REF!</definedName>
    <definedName name="T1?Title" localSheetId="9">#REF!</definedName>
    <definedName name="T1?Title" localSheetId="8">#REF!</definedName>
    <definedName name="T1?Title" localSheetId="0">#REF!</definedName>
    <definedName name="T1?Title" localSheetId="1">#REF!</definedName>
    <definedName name="T1?Title">#REF!</definedName>
    <definedName name="T1?unit?МВТ" localSheetId="10">#REF!</definedName>
    <definedName name="T1?unit?МВТ" localSheetId="9">#REF!</definedName>
    <definedName name="T1?unit?МВТ" localSheetId="8">#REF!</definedName>
    <definedName name="T1?unit?МВТ" localSheetId="0">#REF!</definedName>
    <definedName name="T1?unit?МВТ" localSheetId="1">#REF!</definedName>
    <definedName name="T1?unit?МВТ">#REF!</definedName>
    <definedName name="T1?unit?ПРЦ" localSheetId="10">#REF!</definedName>
    <definedName name="T1?unit?ПРЦ" localSheetId="9">#REF!</definedName>
    <definedName name="T1?unit?ПРЦ" localSheetId="8">#REF!</definedName>
    <definedName name="T1?unit?ПРЦ" localSheetId="0">#REF!</definedName>
    <definedName name="T1?unit?ПРЦ" localSheetId="1">#REF!</definedName>
    <definedName name="T1?unit?ПРЦ">#REF!</definedName>
    <definedName name="T10?axis?R?ДОГОВОР">'[11]10'!$D$9:$L$11, '[11]10'!$D$15:$L$17, '[11]10'!$D$21:$L$23, '[11]10'!$D$27:$L$29</definedName>
    <definedName name="T10?axis?R?ДОГОВОР?">'[11]10'!$B$9:$B$11, '[11]10'!$B$15:$B$17, '[11]10'!$B$21:$B$23, '[11]10'!$B$27:$B$29</definedName>
    <definedName name="T10?axis?ПРД?БАЗ">'[11]10'!$I$6:$J$31,'[11]10'!$F$6:$G$31</definedName>
    <definedName name="T10?axis?ПРД?ПРЕД">'[11]10'!$K$6:$L$31,'[11]10'!$D$6:$E$31</definedName>
    <definedName name="T10?axis?ПФ?ПЛАН">'[11]10'!$I$6:$I$31,'[11]10'!$D$6:$D$31,'[11]10'!$K$6:$K$31,'[11]10'!$F$6:$F$31</definedName>
    <definedName name="T10?axis?ПФ?ФАКТ">'[11]10'!$J$6:$J$31,'[11]10'!$E$6:$E$31,'[11]10'!$L$6:$L$31,'[11]10'!$G$6:$G$31</definedName>
    <definedName name="T10?Data">'[11]10'!$D$6:$L$7, '[11]10'!$D$9:$L$11, '[11]10'!$D$13:$L$13, '[11]10'!$D$15:$L$17, '[11]10'!$D$19:$L$19, '[11]10'!$D$21:$L$23, '[11]10'!$D$25:$L$25, '[11]10'!$D$27:$L$29, '[11]10'!$D$31:$L$31</definedName>
    <definedName name="T10?item_ext?РОСТ" localSheetId="10">'[13]28'!#REF!</definedName>
    <definedName name="T10?item_ext?РОСТ" localSheetId="9">'[13]28'!#REF!</definedName>
    <definedName name="T10?item_ext?РОСТ" localSheetId="8">'[13]28'!#REF!</definedName>
    <definedName name="T10?item_ext?РОСТ" localSheetId="0">'[13]28'!#REF!</definedName>
    <definedName name="T10?item_ext?РОСТ" localSheetId="1">'[13]28'!#REF!</definedName>
    <definedName name="T10?item_ext?РОСТ">'[13]28'!#REF!</definedName>
    <definedName name="T10?unit?ПРЦ" localSheetId="10">'[13]28'!#REF!</definedName>
    <definedName name="T10?unit?ПРЦ" localSheetId="9">'[13]28'!#REF!</definedName>
    <definedName name="T10?unit?ПРЦ" localSheetId="8">'[13]28'!#REF!</definedName>
    <definedName name="T10?unit?ПРЦ" localSheetId="0">'[13]28'!#REF!</definedName>
    <definedName name="T10?unit?ПРЦ" localSheetId="1">'[13]28'!#REF!</definedName>
    <definedName name="T10?unit?ПРЦ">'[13]28'!#REF!</definedName>
    <definedName name="T10_Copy1" localSheetId="10">'[13]28'!#REF!</definedName>
    <definedName name="T10_Copy1" localSheetId="9">'[13]28'!#REF!</definedName>
    <definedName name="T10_Copy1" localSheetId="8">'[13]28'!#REF!</definedName>
    <definedName name="T10_Copy1" localSheetId="0">'[13]28'!#REF!</definedName>
    <definedName name="T10_Copy1" localSheetId="1">'[13]28'!#REF!</definedName>
    <definedName name="T10_Copy1">'[13]28'!#REF!</definedName>
    <definedName name="T10_Copy2" localSheetId="10">'[13]28'!#REF!</definedName>
    <definedName name="T10_Copy2" localSheetId="9">'[13]28'!#REF!</definedName>
    <definedName name="T10_Copy2" localSheetId="8">'[13]28'!#REF!</definedName>
    <definedName name="T10_Copy2" localSheetId="0">'[13]28'!#REF!</definedName>
    <definedName name="T10_Copy2" localSheetId="1">'[13]28'!#REF!</definedName>
    <definedName name="T10_Copy2">'[13]28'!#REF!</definedName>
    <definedName name="T10_Copy3" localSheetId="10">'[13]28'!#REF!</definedName>
    <definedName name="T10_Copy3" localSheetId="9">'[13]28'!#REF!</definedName>
    <definedName name="T10_Copy3" localSheetId="8">'[13]28'!#REF!</definedName>
    <definedName name="T10_Copy3" localSheetId="0">'[13]28'!#REF!</definedName>
    <definedName name="T10_Copy3" localSheetId="1">'[13]28'!#REF!</definedName>
    <definedName name="T10_Copy3">'[13]28'!#REF!</definedName>
    <definedName name="T10_Copy4" localSheetId="10">'[13]28'!#REF!</definedName>
    <definedName name="T10_Copy4" localSheetId="9">'[13]28'!#REF!</definedName>
    <definedName name="T10_Copy4" localSheetId="8">'[13]28'!#REF!</definedName>
    <definedName name="T10_Copy4" localSheetId="0">'[13]28'!#REF!</definedName>
    <definedName name="T10_Copy4" localSheetId="1">'[13]28'!#REF!</definedName>
    <definedName name="T10_Copy4">'[13]28'!#REF!</definedName>
    <definedName name="T11?axis?R?ДОГОВОР">'[11]11'!$D$8:$L$11, '[11]11'!$D$15:$L$18, '[11]11'!$D$22:$L$23, '[11]11'!$D$29:$L$32, '[11]11'!$D$36:$L$39, '[11]11'!$D$43:$L$46, '[11]11'!$D$51:$L$54, '[11]11'!$D$58:$L$61, '[11]11'!$D$65:$L$68, '[11]11'!$D$72:$L$82</definedName>
    <definedName name="T11?axis?R?ДОГОВОР?">'[11]11'!$B$72:$B$82, '[11]11'!$B$65:$B$68, '[11]11'!$B$58:$B$61, '[11]11'!$B$51:$B$54, '[11]11'!$B$43:$B$46, '[11]11'!$B$36:$B$39, '[11]11'!$B$29:$B$33, '[11]11'!$B$22:$B$25, '[11]11'!$B$15:$B$18, '[11]11'!$B$8:$B$11</definedName>
    <definedName name="T11?axis?ПРД?БАЗ">'[11]11'!$I$6:$J$84,'[11]11'!$F$6:$G$84</definedName>
    <definedName name="T11?axis?ПРД?ПРЕД">'[11]11'!$K$6:$L$84,'[11]11'!$D$6:$E$84</definedName>
    <definedName name="T11?axis?ПФ?ПЛАН">'[11]11'!$I$6:$I$84,'[11]11'!$D$6:$D$84,'[11]11'!$K$6:$K$84,'[11]11'!$F$6:$F$84</definedName>
    <definedName name="T11?axis?ПФ?ФАКТ">'[11]11'!$J$6:$J$84,'[11]11'!$E$6:$E$84,'[11]11'!$L$6:$L$84,'[11]11'!$G$6:$G$84</definedName>
    <definedName name="T11?item_ext?РОСТ" localSheetId="10">'[13]29'!#REF!</definedName>
    <definedName name="T11?item_ext?РОСТ" localSheetId="9">'[13]29'!#REF!</definedName>
    <definedName name="T11?item_ext?РОСТ" localSheetId="8">'[13]29'!#REF!</definedName>
    <definedName name="T11?item_ext?РОСТ" localSheetId="0">'[13]29'!#REF!</definedName>
    <definedName name="T11?item_ext?РОСТ" localSheetId="1">'[13]29'!#REF!</definedName>
    <definedName name="T11?item_ext?РОСТ">'[13]29'!#REF!</definedName>
    <definedName name="T11?unit?ПРЦ" localSheetId="10">'[13]29'!#REF!</definedName>
    <definedName name="T11?unit?ПРЦ" localSheetId="9">'[13]29'!#REF!</definedName>
    <definedName name="T11?unit?ПРЦ" localSheetId="8">'[13]29'!#REF!</definedName>
    <definedName name="T11?unit?ПРЦ" localSheetId="0">'[13]29'!#REF!</definedName>
    <definedName name="T11?unit?ПРЦ" localSheetId="1">'[13]29'!#REF!</definedName>
    <definedName name="T11?unit?ПРЦ">'[13]29'!#REF!</definedName>
    <definedName name="T11_Copy1" localSheetId="10">'[13]29'!#REF!</definedName>
    <definedName name="T11_Copy1" localSheetId="9">'[13]29'!#REF!</definedName>
    <definedName name="T11_Copy1" localSheetId="8">'[13]29'!#REF!</definedName>
    <definedName name="T11_Copy1" localSheetId="0">'[13]29'!#REF!</definedName>
    <definedName name="T11_Copy1" localSheetId="1">'[13]29'!#REF!</definedName>
    <definedName name="T11_Copy1">'[13]29'!#REF!</definedName>
    <definedName name="T11_Copy2" localSheetId="10">'[13]29'!#REF!</definedName>
    <definedName name="T11_Copy2" localSheetId="9">'[13]29'!#REF!</definedName>
    <definedName name="T11_Copy2" localSheetId="8">'[13]29'!#REF!</definedName>
    <definedName name="T11_Copy2" localSheetId="0">'[13]29'!#REF!</definedName>
    <definedName name="T11_Copy2" localSheetId="1">'[13]29'!#REF!</definedName>
    <definedName name="T11_Copy2">'[13]29'!#REF!</definedName>
    <definedName name="T11_Copy3" localSheetId="10">'[13]29'!#REF!</definedName>
    <definedName name="T11_Copy3" localSheetId="9">'[13]29'!#REF!</definedName>
    <definedName name="T11_Copy3" localSheetId="8">'[13]29'!#REF!</definedName>
    <definedName name="T11_Copy3" localSheetId="0">'[13]29'!#REF!</definedName>
    <definedName name="T11_Copy3" localSheetId="1">'[13]29'!#REF!</definedName>
    <definedName name="T11_Copy3">'[13]29'!#REF!</definedName>
    <definedName name="T11_Copy4" localSheetId="10">'[13]29'!#REF!</definedName>
    <definedName name="T11_Copy4" localSheetId="9">'[13]29'!#REF!</definedName>
    <definedName name="T11_Copy4" localSheetId="8">'[13]29'!#REF!</definedName>
    <definedName name="T11_Copy4" localSheetId="0">'[13]29'!#REF!</definedName>
    <definedName name="T11_Copy4" localSheetId="1">'[13]29'!#REF!</definedName>
    <definedName name="T11_Copy4">'[13]29'!#REF!</definedName>
    <definedName name="T11_Copy5" localSheetId="10">'[13]29'!#REF!</definedName>
    <definedName name="T11_Copy5" localSheetId="9">'[13]29'!#REF!</definedName>
    <definedName name="T11_Copy5" localSheetId="8">'[13]29'!#REF!</definedName>
    <definedName name="T11_Copy5" localSheetId="0">'[13]29'!#REF!</definedName>
    <definedName name="T11_Copy5" localSheetId="1">'[13]29'!#REF!</definedName>
    <definedName name="T11_Copy5">'[13]29'!#REF!</definedName>
    <definedName name="T11_Copy6" localSheetId="10">'[13]29'!#REF!</definedName>
    <definedName name="T11_Copy6" localSheetId="9">'[13]29'!#REF!</definedName>
    <definedName name="T11_Copy6" localSheetId="8">'[13]29'!#REF!</definedName>
    <definedName name="T11_Copy6" localSheetId="0">'[13]29'!#REF!</definedName>
    <definedName name="T11_Copy6" localSheetId="1">'[13]29'!#REF!</definedName>
    <definedName name="T11_Copy6">'[13]29'!#REF!</definedName>
    <definedName name="T11_Copy7.1" localSheetId="10">'[13]29'!#REF!</definedName>
    <definedName name="T11_Copy7.1" localSheetId="9">'[13]29'!#REF!</definedName>
    <definedName name="T11_Copy7.1" localSheetId="8">'[13]29'!#REF!</definedName>
    <definedName name="T11_Copy7.1" localSheetId="0">'[13]29'!#REF!</definedName>
    <definedName name="T11_Copy7.1" localSheetId="1">'[13]29'!#REF!</definedName>
    <definedName name="T11_Copy7.1">'[13]29'!#REF!</definedName>
    <definedName name="T11_Copy7.2" localSheetId="10">'[13]29'!#REF!</definedName>
    <definedName name="T11_Copy7.2" localSheetId="9">'[13]29'!#REF!</definedName>
    <definedName name="T11_Copy7.2" localSheetId="8">'[13]29'!#REF!</definedName>
    <definedName name="T11_Copy7.2" localSheetId="0">'[13]29'!#REF!</definedName>
    <definedName name="T11_Copy7.2" localSheetId="1">'[13]29'!#REF!</definedName>
    <definedName name="T11_Copy7.2">'[13]29'!#REF!</definedName>
    <definedName name="T11_Copy8" localSheetId="10">'[13]29'!#REF!</definedName>
    <definedName name="T11_Copy8" localSheetId="9">'[13]29'!#REF!</definedName>
    <definedName name="T11_Copy8" localSheetId="8">'[13]29'!#REF!</definedName>
    <definedName name="T11_Copy8" localSheetId="0">'[13]29'!#REF!</definedName>
    <definedName name="T11_Copy8" localSheetId="1">'[13]29'!#REF!</definedName>
    <definedName name="T11_Copy8">'[13]29'!#REF!</definedName>
    <definedName name="T11_Copy9" localSheetId="10">'[13]29'!#REF!</definedName>
    <definedName name="T11_Copy9" localSheetId="9">'[13]29'!#REF!</definedName>
    <definedName name="T11_Copy9" localSheetId="8">'[13]29'!#REF!</definedName>
    <definedName name="T11_Copy9" localSheetId="0">'[13]29'!#REF!</definedName>
    <definedName name="T11_Copy9" localSheetId="1">'[13]29'!#REF!</definedName>
    <definedName name="T11_Copy9">'[13]29'!#REF!</definedName>
    <definedName name="T12?axis?ПРД?БАЗ">'[11]12'!$J$6:$K$20,'[11]12'!$G$6:$H$20</definedName>
    <definedName name="T12?axis?ПРД?ПРЕД">'[11]12'!$L$6:$M$20,'[11]12'!$E$6:$F$20</definedName>
    <definedName name="T12?axis?ПФ?ПЛАН">'[11]12'!$J$6:$J$20,'[11]12'!$E$6:$E$20,'[11]12'!$L$6:$L$20,'[11]12'!$G$6:$G$20</definedName>
    <definedName name="T12?axis?ПФ?ФАКТ">'[11]12'!$K$6:$K$20,'[11]12'!$F$6:$F$20,'[11]12'!$M$6:$M$20,'[11]12'!$H$6:$H$20</definedName>
    <definedName name="T12?Data">'[11]12'!$E$6:$M$9,  '[11]12'!$E$11:$M$18,  '[11]12'!$E$20:$M$20</definedName>
    <definedName name="T12?item_ext?РОСТ" localSheetId="10">'[13]14'!#REF!</definedName>
    <definedName name="T12?item_ext?РОСТ" localSheetId="9">'[13]14'!#REF!</definedName>
    <definedName name="T12?item_ext?РОСТ" localSheetId="8">'[13]14'!#REF!</definedName>
    <definedName name="T12?item_ext?РОСТ" localSheetId="0">'[13]14'!#REF!</definedName>
    <definedName name="T12?item_ext?РОСТ" localSheetId="1">'[13]14'!#REF!</definedName>
    <definedName name="T12?item_ext?РОСТ">'[13]14'!#REF!</definedName>
    <definedName name="T12?L2.1.x">'[11]12'!$A$16:$M$16, '[11]12'!$A$14:$M$14, '[11]12'!$A$12:$M$12, '[11]12'!$A$18:$M$18</definedName>
    <definedName name="T12?L2.x">'[11]12'!$A$15:$M$15, '[11]12'!$A$13:$M$13, '[11]12'!$A$11:$M$11, '[11]12'!$A$17:$M$17</definedName>
    <definedName name="T12?unit?ГА">'[11]12'!$E$16:$I$16, '[11]12'!$E$14:$I$14, '[11]12'!$E$9:$I$9, '[11]12'!$E$12:$I$12, '[11]12'!$E$18:$I$18, '[11]12'!$E$7:$I$7</definedName>
    <definedName name="T12?unit?ПРЦ" localSheetId="10">'[13]14'!#REF!</definedName>
    <definedName name="T12?unit?ПРЦ" localSheetId="9">'[13]14'!#REF!</definedName>
    <definedName name="T12?unit?ПРЦ" localSheetId="8">'[13]14'!#REF!</definedName>
    <definedName name="T12?unit?ПРЦ" localSheetId="0">'[13]14'!#REF!</definedName>
    <definedName name="T12?unit?ПРЦ" localSheetId="1">'[13]14'!#REF!</definedName>
    <definedName name="T12?unit?ПРЦ">'[13]14'!#REF!</definedName>
    <definedName name="T12?unit?ТРУБ">'[11]12'!$E$15:$I$15, '[11]12'!$E$13:$I$13, '[11]12'!$E$6:$I$6, '[11]12'!$E$8:$I$8, '[11]12'!$E$11:$I$11, '[11]12'!$E$17:$I$17, '[11]12'!$E$20:$I$20</definedName>
    <definedName name="T12_Copy" localSheetId="10">'[13]14'!#REF!</definedName>
    <definedName name="T12_Copy" localSheetId="9">'[13]14'!#REF!</definedName>
    <definedName name="T12_Copy" localSheetId="8">'[13]14'!#REF!</definedName>
    <definedName name="T12_Copy" localSheetId="0">'[13]14'!#REF!</definedName>
    <definedName name="T12_Copy" localSheetId="1">'[13]14'!#REF!</definedName>
    <definedName name="T12_Copy">'[13]14'!#REF!</definedName>
    <definedName name="T13?axis?ПРД?БАЗ">'[11]13'!$I$6:$J$16,'[11]13'!$F$6:$G$16</definedName>
    <definedName name="T13?axis?ПРД?ПРЕД">'[11]13'!$K$6:$L$16,'[11]13'!$D$6:$E$16</definedName>
    <definedName name="T13?axis?ПФ?ПЛАН">'[11]13'!$I$6:$I$16,'[11]13'!$D$6:$D$16,'[11]13'!$K$6:$K$16,'[11]13'!$F$6:$F$16</definedName>
    <definedName name="T13?axis?ПФ?ФАКТ">'[11]13'!$J$6:$J$16,'[11]13'!$E$6:$E$16,'[11]13'!$L$6:$L$16,'[11]13'!$G$6:$G$16</definedName>
    <definedName name="T13?Data">'[11]13'!$D$6:$L$7, '[11]13'!$D$8:$L$8, '[11]13'!$D$9:$L$16</definedName>
    <definedName name="T13?item_ext?РОСТ" localSheetId="10">'[13]15'!#REF!</definedName>
    <definedName name="T13?item_ext?РОСТ" localSheetId="9">'[13]15'!#REF!</definedName>
    <definedName name="T13?item_ext?РОСТ" localSheetId="8">'[13]15'!#REF!</definedName>
    <definedName name="T13?item_ext?РОСТ" localSheetId="0">'[13]15'!#REF!</definedName>
    <definedName name="T13?item_ext?РОСТ" localSheetId="1">'[13]15'!#REF!</definedName>
    <definedName name="T13?item_ext?РОСТ">'[13]15'!#REF!</definedName>
    <definedName name="T13?unit?ПРЦ" localSheetId="10">'[13]15'!#REF!</definedName>
    <definedName name="T13?unit?ПРЦ" localSheetId="9">'[13]15'!#REF!</definedName>
    <definedName name="T13?unit?ПРЦ" localSheetId="8">'[13]15'!#REF!</definedName>
    <definedName name="T13?unit?ПРЦ" localSheetId="0">'[13]15'!#REF!</definedName>
    <definedName name="T13?unit?ПРЦ" localSheetId="1">'[13]15'!#REF!</definedName>
    <definedName name="T13?unit?ПРЦ">'[13]15'!#REF!</definedName>
    <definedName name="T13?unit?РУБ.ТМКБ">'[11]13'!$D$14:$H$14,'[11]13'!$D$11:$H$11</definedName>
    <definedName name="T13?unit?ТМКБ">'[11]13'!$D$13:$H$13,'[11]13'!$D$10:$H$10</definedName>
    <definedName name="T13?unit?ТРУБ">'[11]13'!$D$12:$H$12,'[11]13'!$D$15:$H$16,'[11]13'!$D$8:$H$9</definedName>
    <definedName name="T14?axis?ПРД?БАЗ">'[11]14'!$J$6:$K$20,'[11]14'!$G$6:$H$20</definedName>
    <definedName name="T14?axis?ПРД?ПРЕД">'[11]14'!$L$6:$M$20,'[11]14'!$E$6:$F$20</definedName>
    <definedName name="T14?axis?ПФ?ПЛАН">'[11]14'!$G$6:$G$20,'[11]14'!$J$6:$J$20,'[11]14'!$L$6:$L$20,'[11]14'!$E$6:$E$20</definedName>
    <definedName name="T14?axis?ПФ?ФАКТ">'[11]14'!$H$6:$H$20,'[11]14'!$K$6:$K$20,'[11]14'!$M$6:$M$20,'[11]14'!$F$6:$F$20</definedName>
    <definedName name="T14?Data">'[11]14'!$E$7:$M$18,  '[11]14'!$E$20:$M$20</definedName>
    <definedName name="T14?item_ext?РОСТ" localSheetId="10">'[13]16'!#REF!</definedName>
    <definedName name="T14?item_ext?РОСТ" localSheetId="9">'[13]16'!#REF!</definedName>
    <definedName name="T14?item_ext?РОСТ" localSheetId="8">'[13]16'!#REF!</definedName>
    <definedName name="T14?item_ext?РОСТ" localSheetId="0">'[13]16'!#REF!</definedName>
    <definedName name="T14?item_ext?РОСТ" localSheetId="1">'[13]16'!#REF!</definedName>
    <definedName name="T14?item_ext?РОСТ">'[13]16'!#REF!</definedName>
    <definedName name="T14?L1">'[11]14'!$A$13:$M$13, '[11]14'!$A$10:$M$10, '[11]14'!$A$7:$M$7, '[11]14'!$A$16:$M$16</definedName>
    <definedName name="T14?L1.1">'[11]14'!$A$14:$M$14, '[11]14'!$A$11:$M$11, '[11]14'!$A$8:$M$8, '[11]14'!$A$17:$M$17</definedName>
    <definedName name="T14?L1.2">'[11]14'!$A$15:$M$15, '[11]14'!$A$12:$M$12, '[11]14'!$A$9:$M$9, '[11]14'!$A$18:$M$18</definedName>
    <definedName name="T14?unit?ПРЦ">'[11]14'!$E$15:$I$15, '[11]14'!$E$12:$I$12, '[11]14'!$E$9:$I$9, '[11]14'!$E$18:$I$18, '[11]14'!$J$6:$M$20</definedName>
    <definedName name="T14?unit?ТРУБ">'[11]14'!$E$13:$I$14, '[11]14'!$E$10:$I$11, '[11]14'!$E$7:$I$8, '[11]14'!$E$16:$I$17, '[11]14'!$E$20:$I$20</definedName>
    <definedName name="T14_Copy" localSheetId="10">'[13]16'!#REF!</definedName>
    <definedName name="T14_Copy" localSheetId="9">'[13]16'!#REF!</definedName>
    <definedName name="T14_Copy" localSheetId="8">'[13]16'!#REF!</definedName>
    <definedName name="T14_Copy" localSheetId="0">'[13]16'!#REF!</definedName>
    <definedName name="T14_Copy" localSheetId="1">'[13]16'!#REF!</definedName>
    <definedName name="T14_Copy">'[13]16'!#REF!</definedName>
    <definedName name="T15?axis?ПРД?БАЗ">'[11]15'!$I$6:$J$11,'[11]15'!$F$6:$G$11</definedName>
    <definedName name="T15?axis?ПРД?ПРЕД">'[11]15'!$K$6:$L$11,'[11]15'!$D$6:$E$11</definedName>
    <definedName name="T15?axis?ПФ?ПЛАН">'[11]15'!$I$6:$I$11,'[11]15'!$D$6:$D$11,'[11]15'!$K$6:$K$11,'[11]15'!$F$6:$F$11</definedName>
    <definedName name="T15?axis?ПФ?ФАКТ">'[11]15'!$J$6:$J$11,'[11]15'!$E$6:$E$11,'[11]15'!$L$6:$L$11,'[11]15'!$G$6:$G$11</definedName>
    <definedName name="T15?item_ext?РОСТ" localSheetId="10">'[13]20'!#REF!</definedName>
    <definedName name="T15?item_ext?РОСТ" localSheetId="9">'[13]20'!#REF!</definedName>
    <definedName name="T15?item_ext?РОСТ" localSheetId="8">'[13]20'!#REF!</definedName>
    <definedName name="T15?item_ext?РОСТ" localSheetId="0">'[13]20'!#REF!</definedName>
    <definedName name="T15?item_ext?РОСТ" localSheetId="1">'[13]20'!#REF!</definedName>
    <definedName name="T15?item_ext?РОСТ">'[13]20'!#REF!</definedName>
    <definedName name="T15?unit?ПРЦ" localSheetId="10">'[13]20'!#REF!</definedName>
    <definedName name="T15?unit?ПРЦ" localSheetId="9">'[13]20'!#REF!</definedName>
    <definedName name="T15?unit?ПРЦ" localSheetId="8">'[13]20'!#REF!</definedName>
    <definedName name="T15?unit?ПРЦ" localSheetId="0">'[13]20'!#REF!</definedName>
    <definedName name="T15?unit?ПРЦ" localSheetId="1">'[13]20'!#REF!</definedName>
    <definedName name="T15?unit?ПРЦ">'[13]20'!#REF!</definedName>
    <definedName name="T16?axis?R?ДОГОВОР" localSheetId="0">'[11]16'!$E$40:$M$40,'[11]16'!$E$60:$M$60,'[11]16'!$E$36:$M$36,'[11]16'!$E$32:$M$32,'[11]16'!$E$28:$M$28,'[11]16'!$E$24:$M$24,'[11]16'!$E$68:$M$68,'[11]16'!$E$56:$M$56,'[11]16'!$E$20:$M$20,P1_T16?axis?R?ДОГОВОР</definedName>
    <definedName name="T16?axis?R?ДОГОВОР">'[11]16'!$E$40:$M$40,'[11]16'!$E$60:$M$60,'[11]16'!$E$36:$M$36,'[11]16'!$E$32:$M$32,'[11]16'!$E$28:$M$28,'[11]16'!$E$24:$M$24,'[11]16'!$E$68:$M$68,'[11]16'!$E$56:$M$56,'[11]16'!$E$20:$M$20,P1_T16?axis?R?ДОГОВОР</definedName>
    <definedName name="T16?axis?R?ДОГОВОР?" localSheetId="0">'[11]16'!$A$8,'[11]16'!$A$12,'[11]16'!$A$16,P1_T16?axis?R?ДОГОВОР?</definedName>
    <definedName name="T16?axis?R?ДОГОВОР?">'[11]16'!$A$8,'[11]16'!$A$12,'[11]16'!$A$16,P1_T16?axis?R?ДОГОВОР?</definedName>
    <definedName name="T16?axis?ПРД?БАЗ">'[11]16'!$J$6:$K$88,               '[11]16'!$G$6:$H$88</definedName>
    <definedName name="T16?axis?ПРД?ПРЕД">'[11]16'!$L$6:$M$88,               '[11]16'!$E$6:$F$88</definedName>
    <definedName name="T16?axis?ПФ?ПЛАН">'[11]16'!$J$6:$J$88,               '[11]16'!$E$6:$E$88,               '[11]16'!$L$6:$L$88,               '[11]16'!$G$6:$G$88</definedName>
    <definedName name="T16?axis?ПФ?ФАКТ">'[11]16'!$K$6:$K$88,               '[11]16'!$F$6:$F$88,               '[11]16'!$M$6:$M$88,               '[11]16'!$H$6:$H$88</definedName>
    <definedName name="T16?item_ext?РОСТ" localSheetId="10">'[13]30'!#REF!</definedName>
    <definedName name="T16?item_ext?РОСТ" localSheetId="9">'[13]30'!#REF!</definedName>
    <definedName name="T16?item_ext?РОСТ" localSheetId="8">'[13]30'!#REF!</definedName>
    <definedName name="T16?item_ext?РОСТ" localSheetId="0">'[13]30'!#REF!</definedName>
    <definedName name="T16?item_ext?РОСТ" localSheetId="1">'[13]30'!#REF!</definedName>
    <definedName name="T16?item_ext?РОСТ">'[13]30'!#REF!</definedName>
    <definedName name="T16?L1" localSheetId="0">'[11]16'!$A$38:$M$38,'[11]16'!$A$58:$M$58,'[11]16'!$A$34:$M$34,'[11]16'!$A$30:$M$30,'[11]16'!$A$26:$M$26,'[11]16'!$A$22:$M$22,'[11]16'!$A$66:$M$66,'[11]16'!$A$54:$M$54,'[11]16'!$A$18:$M$18,P1_T16?L1</definedName>
    <definedName name="T16?L1">'[11]16'!$A$38:$M$38,'[11]16'!$A$58:$M$58,'[11]16'!$A$34:$M$34,'[11]16'!$A$30:$M$30,'[11]16'!$A$26:$M$26,'[11]16'!$A$22:$M$22,'[11]16'!$A$66:$M$66,'[11]16'!$A$54:$M$54,'[11]16'!$A$18:$M$18,P1_T16?L1</definedName>
    <definedName name="T16?L1.x" localSheetId="0">'[11]16'!$A$40:$M$40,'[11]16'!$A$60:$M$60,'[11]16'!$A$36:$M$36,'[11]16'!$A$32:$M$32,'[11]16'!$A$28:$M$28,'[11]16'!$A$24:$M$24,'[11]16'!$A$68:$M$68,'[11]16'!$A$56:$M$56,'[11]16'!$A$20:$M$20,P1_T16?L1.x</definedName>
    <definedName name="T16?L1.x">'[11]16'!$A$40:$M$40,'[11]16'!$A$60:$M$60,'[11]16'!$A$36:$M$36,'[11]16'!$A$32:$M$32,'[11]16'!$A$28:$M$28,'[11]16'!$A$24:$M$24,'[11]16'!$A$68:$M$68,'[11]16'!$A$56:$M$56,'[11]16'!$A$20:$M$20,P1_T16?L1.x</definedName>
    <definedName name="T16?unit?ПРЦ" localSheetId="10">'[13]30'!#REF!</definedName>
    <definedName name="T16?unit?ПРЦ" localSheetId="9">'[13]30'!#REF!</definedName>
    <definedName name="T16?unit?ПРЦ" localSheetId="8">'[13]30'!#REF!</definedName>
    <definedName name="T16?unit?ПРЦ" localSheetId="0">'[13]30'!#REF!</definedName>
    <definedName name="T16?unit?ПРЦ" localSheetId="1">'[13]30'!#REF!</definedName>
    <definedName name="T16?unit?ПРЦ">'[13]30'!#REF!</definedName>
    <definedName name="T16_Copy" localSheetId="10">'[13]30'!#REF!</definedName>
    <definedName name="T16_Copy" localSheetId="9">'[13]30'!#REF!</definedName>
    <definedName name="T16_Copy" localSheetId="8">'[13]30'!#REF!</definedName>
    <definedName name="T16_Copy" localSheetId="0">'[13]30'!#REF!</definedName>
    <definedName name="T16_Copy" localSheetId="1">'[13]30'!#REF!</definedName>
    <definedName name="T16_Copy">'[13]30'!#REF!</definedName>
    <definedName name="T16_Copy2" localSheetId="10">'[13]30'!#REF!</definedName>
    <definedName name="T16_Copy2" localSheetId="9">'[13]30'!#REF!</definedName>
    <definedName name="T16_Copy2" localSheetId="8">'[13]30'!#REF!</definedName>
    <definedName name="T16_Copy2" localSheetId="0">'[13]30'!#REF!</definedName>
    <definedName name="T16_Copy2" localSheetId="1">'[13]30'!#REF!</definedName>
    <definedName name="T16_Copy2">'[13]30'!#REF!</definedName>
    <definedName name="T17.1?axis?C?НП">'[11]17.1'!$E$6:$L$16, '[11]17.1'!$E$18:$L$28</definedName>
    <definedName name="T17.1?Data">'[11]17.1'!$E$6:$L$16, '[11]17.1'!$N$6:$N$16, '[11]17.1'!$E$18:$L$28, '[11]17.1'!$N$18:$N$28</definedName>
    <definedName name="T17.1?item_ext?ВСЕГО">'[11]17.1'!$N$6:$N$16, '[11]17.1'!$N$18:$N$28</definedName>
    <definedName name="T17.1?L1">'[11]17.1'!$A$6:$N$6, '[11]17.1'!$A$18:$N$18</definedName>
    <definedName name="T17.1?L2">'[11]17.1'!$A$7:$N$7, '[11]17.1'!$A$19:$N$19</definedName>
    <definedName name="T17.1?L3">'[11]17.1'!$A$8:$N$8, '[11]17.1'!$A$20:$N$20</definedName>
    <definedName name="T17.1?L3.1">'[11]17.1'!$A$9:$N$9, '[11]17.1'!$A$21:$N$21</definedName>
    <definedName name="T17.1?L4">'[11]17.1'!$A$10:$N$10, '[11]17.1'!$A$22:$N$22</definedName>
    <definedName name="T17.1?L4.1">'[11]17.1'!$A$11:$N$11, '[11]17.1'!$A$23:$N$23</definedName>
    <definedName name="T17.1?L5">'[11]17.1'!$A$12:$N$12, '[11]17.1'!$A$24:$N$24</definedName>
    <definedName name="T17.1?L5.1">'[11]17.1'!$A$13:$N$13, '[11]17.1'!$A$25:$N$25</definedName>
    <definedName name="T17.1?L6">'[11]17.1'!$A$14:$N$14, '[11]17.1'!$A$26:$N$26</definedName>
    <definedName name="T17.1?L7">'[11]17.1'!$A$15:$N$15, '[11]17.1'!$A$27:$N$27</definedName>
    <definedName name="T17.1?L8">'[11]17.1'!$A$16:$N$16, '[11]17.1'!$A$28:$N$28</definedName>
    <definedName name="T17.1?unit?РУБ">'[11]17.1'!$D$9:$N$9, '[11]17.1'!$D$11:$N$11, '[11]17.1'!$D$13:$N$13, '[11]17.1'!$D$21:$N$21, '[11]17.1'!$D$23:$N$23, '[11]17.1'!$D$25:$N$25</definedName>
    <definedName name="T17.1?unit?ТРУБ">'[11]17.1'!$D$8:$N$8, '[11]17.1'!$D$10:$N$10, '[11]17.1'!$D$12:$N$12, '[11]17.1'!$D$14:$N$16, '[11]17.1'!$D$20:$N$20, '[11]17.1'!$D$22:$N$22, '[11]17.1'!$D$24:$N$24, '[11]17.1'!$D$26:$N$28</definedName>
    <definedName name="T17.1?unit?ЧДН">'[11]17.1'!$D$7:$N$7, '[11]17.1'!$D$19:$N$19</definedName>
    <definedName name="T17.1?unit?ЧЕЛ">'[11]17.1'!$D$18:$N$18, '[11]17.1'!$D$6:$N$6</definedName>
    <definedName name="T17?axis?ПРД?БАЗ">'[11]17'!$I$6:$J$13,'[11]17'!$F$6:$G$13</definedName>
    <definedName name="T17?axis?ПРД?ПРЕД">'[11]17'!$K$6:$L$13,'[11]17'!$D$6:$E$13</definedName>
    <definedName name="T17?axis?ПФ?ПЛАН">'[11]17'!$I$6:$I$13,'[11]17'!$D$6:$D$13,'[11]17'!$K$6:$K$13,'[11]17'!$F$6:$F$13</definedName>
    <definedName name="T17?axis?ПФ?ФАКТ">'[11]17'!$J$6:$J$13,'[11]17'!$E$6:$E$13,'[11]17'!$L$6:$L$13,'[11]17'!$G$6:$G$13</definedName>
    <definedName name="T17?item_ext?РОСТ" localSheetId="10">'[13]31'!#REF!</definedName>
    <definedName name="T17?item_ext?РОСТ" localSheetId="9">'[13]31'!#REF!</definedName>
    <definedName name="T17?item_ext?РОСТ" localSheetId="8">'[13]31'!#REF!</definedName>
    <definedName name="T17?item_ext?РОСТ" localSheetId="0">'[13]31'!#REF!</definedName>
    <definedName name="T17?item_ext?РОСТ" localSheetId="1">'[13]31'!#REF!</definedName>
    <definedName name="T17?item_ext?РОСТ">'[13]31'!#REF!</definedName>
    <definedName name="T18?axis?R?ДОГОВОР">'[11]18'!$D$14:$L$16,'[11]18'!$D$20:$L$22,'[11]18'!$D$26:$L$28,'[11]18'!$D$32:$L$34,'[11]18'!$D$38:$L$40,'[11]18'!$D$8:$L$10</definedName>
    <definedName name="T18?axis?R?ДОГОВОР?">'[11]18'!$B$14:$B$16,'[11]18'!$B$20:$B$22,'[11]18'!$B$26:$B$28,'[11]18'!$B$32:$B$34,'[11]18'!$B$38:$B$40,'[11]18'!$B$8:$B$10</definedName>
    <definedName name="T18?axis?ПРД?БАЗ">'[11]18'!$I$6:$J$42,'[11]18'!$F$6:$G$42</definedName>
    <definedName name="T18?axis?ПРД?ПРЕД">'[11]18'!$K$6:$L$42,'[11]18'!$D$6:$E$42</definedName>
    <definedName name="T18?axis?ПФ?ПЛАН">'[11]18'!$I$6:$I$42,'[11]18'!$D$6:$D$42,'[11]18'!$K$6:$K$42,'[11]18'!$F$6:$F$42</definedName>
    <definedName name="T18?axis?ПФ?ФАКТ">'[11]18'!$J$6:$J$42,'[11]18'!$E$6:$E$42,'[11]18'!$L$6:$L$42,'[11]18'!$G$6:$G$42</definedName>
    <definedName name="T18?item_ext?РОСТ" localSheetId="10">'[13]13'!#REF!</definedName>
    <definedName name="T18?item_ext?РОСТ" localSheetId="9">'[13]13'!#REF!</definedName>
    <definedName name="T18?item_ext?РОСТ" localSheetId="8">'[13]13'!#REF!</definedName>
    <definedName name="T18?item_ext?РОСТ" localSheetId="0">'[13]13'!#REF!</definedName>
    <definedName name="T18?item_ext?РОСТ" localSheetId="1">'[13]13'!#REF!</definedName>
    <definedName name="T18?item_ext?РОСТ">'[13]13'!#REF!</definedName>
    <definedName name="T18?unit?ПРЦ" localSheetId="10">'[13]13'!#REF!</definedName>
    <definedName name="T18?unit?ПРЦ" localSheetId="9">'[13]13'!#REF!</definedName>
    <definedName name="T18?unit?ПРЦ" localSheetId="8">'[13]13'!#REF!</definedName>
    <definedName name="T18?unit?ПРЦ" localSheetId="0">'[13]13'!#REF!</definedName>
    <definedName name="T18?unit?ПРЦ" localSheetId="1">'[13]13'!#REF!</definedName>
    <definedName name="T18?unit?ПРЦ">'[13]13'!#REF!</definedName>
    <definedName name="T18_Copy1" localSheetId="10">'[13]13'!#REF!</definedName>
    <definedName name="T18_Copy1" localSheetId="9">'[13]13'!#REF!</definedName>
    <definedName name="T18_Copy1" localSheetId="8">'[13]13'!#REF!</definedName>
    <definedName name="T18_Copy1" localSheetId="0">'[13]13'!#REF!</definedName>
    <definedName name="T18_Copy1" localSheetId="1">'[13]13'!#REF!</definedName>
    <definedName name="T18_Copy1">'[13]13'!#REF!</definedName>
    <definedName name="T18_Copy2" localSheetId="10">'[13]13'!#REF!</definedName>
    <definedName name="T18_Copy2" localSheetId="9">'[13]13'!#REF!</definedName>
    <definedName name="T18_Copy2" localSheetId="8">'[13]13'!#REF!</definedName>
    <definedName name="T18_Copy2" localSheetId="0">'[13]13'!#REF!</definedName>
    <definedName name="T18_Copy2" localSheetId="1">'[13]13'!#REF!</definedName>
    <definedName name="T18_Copy2">'[13]13'!#REF!</definedName>
    <definedName name="T18_Copy3" localSheetId="10">'[13]13'!#REF!</definedName>
    <definedName name="T18_Copy3" localSheetId="9">'[13]13'!#REF!</definedName>
    <definedName name="T18_Copy3" localSheetId="8">'[13]13'!#REF!</definedName>
    <definedName name="T18_Copy3" localSheetId="0">'[13]13'!#REF!</definedName>
    <definedName name="T18_Copy3" localSheetId="1">'[13]13'!#REF!</definedName>
    <definedName name="T18_Copy3">'[13]13'!#REF!</definedName>
    <definedName name="T18_Copy4" localSheetId="10">'[13]13'!#REF!</definedName>
    <definedName name="T18_Copy4" localSheetId="9">'[13]13'!#REF!</definedName>
    <definedName name="T18_Copy4" localSheetId="8">'[13]13'!#REF!</definedName>
    <definedName name="T18_Copy4" localSheetId="0">'[13]13'!#REF!</definedName>
    <definedName name="T18_Copy4" localSheetId="1">'[13]13'!#REF!</definedName>
    <definedName name="T18_Copy4">'[13]13'!#REF!</definedName>
    <definedName name="T18_Copy5" localSheetId="10">'[13]13'!#REF!</definedName>
    <definedName name="T18_Copy5" localSheetId="9">'[13]13'!#REF!</definedName>
    <definedName name="T18_Copy5" localSheetId="8">'[13]13'!#REF!</definedName>
    <definedName name="T18_Copy5" localSheetId="0">'[13]13'!#REF!</definedName>
    <definedName name="T18_Copy5" localSheetId="1">'[13]13'!#REF!</definedName>
    <definedName name="T18_Copy5">'[13]13'!#REF!</definedName>
    <definedName name="T18_Copy6" localSheetId="10">'[13]13'!#REF!</definedName>
    <definedName name="T18_Copy6" localSheetId="9">'[13]13'!#REF!</definedName>
    <definedName name="T18_Copy6" localSheetId="8">'[13]13'!#REF!</definedName>
    <definedName name="T18_Copy6" localSheetId="0">'[13]13'!#REF!</definedName>
    <definedName name="T18_Copy6" localSheetId="1">'[13]13'!#REF!</definedName>
    <definedName name="T18_Copy6">'[13]13'!#REF!</definedName>
    <definedName name="T19?axis?R?ДОГОВОР">'[11]19'!$E$8:$M$9,'[11]19'!$E$13:$M$14,'[11]19'!$E$18:$M$18,'[11]19'!$E$26:$M$27,'[11]19'!$E$22:$M$22</definedName>
    <definedName name="T19?axis?R?ДОГОВОР?">'[11]19'!$A$8:$A$9,'[11]19'!$A$13:$A$14,'[11]19'!$A$18,'[11]19'!$A$26:$A$27,'[11]19'!$A$22</definedName>
    <definedName name="T19?axis?ПРД?БАЗ">'[11]19'!$J$6:$K$30,'[11]19'!$G$6:$H$30</definedName>
    <definedName name="T19?axis?ПРД?ПРЕД">'[11]19'!$L$6:$M$30,'[11]19'!$E$6:$F$30</definedName>
    <definedName name="T19?axis?ПФ?ПЛАН">'[11]19'!$J$6:$J$30,'[11]19'!$E$6:$E$30,'[11]19'!$L$6:$L$30,'[11]19'!$G$6:$G$30</definedName>
    <definedName name="T19?axis?ПФ?ФАКТ">'[11]19'!$K$6:$K$30,'[11]19'!$F$6:$F$30,'[11]19'!$M$6:$M$30,'[11]19'!$H$6:$H$30</definedName>
    <definedName name="T19?item_ext?РОСТ" localSheetId="10">'[13]19'!#REF!</definedName>
    <definedName name="T19?item_ext?РОСТ" localSheetId="9">'[13]19'!#REF!</definedName>
    <definedName name="T19?item_ext?РОСТ" localSheetId="8">'[13]19'!#REF!</definedName>
    <definedName name="T19?item_ext?РОСТ" localSheetId="0">'[13]19'!#REF!</definedName>
    <definedName name="T19?item_ext?РОСТ" localSheetId="1">'[13]19'!#REF!</definedName>
    <definedName name="T19?item_ext?РОСТ">'[13]19'!#REF!</definedName>
    <definedName name="T19?L1">'[11]19'!$A$16:$M$16, '[11]19'!$A$11:$M$11, '[11]19'!$A$6:$M$6, '[11]19'!$A$20:$M$20, '[11]19'!$A$24:$M$24</definedName>
    <definedName name="T19?L1.x">'[11]19'!$A$18:$M$18, '[11]19'!$A$13:$M$14, '[11]19'!$A$8:$M$9, '[11]19'!$A$22:$M$22, '[11]19'!$A$26:$M$27</definedName>
    <definedName name="T19?unit?ПРЦ" localSheetId="10">'[13]19'!#REF!</definedName>
    <definedName name="T19?unit?ПРЦ" localSheetId="9">'[13]19'!#REF!</definedName>
    <definedName name="T19?unit?ПРЦ" localSheetId="8">'[13]19'!#REF!</definedName>
    <definedName name="T19?unit?ПРЦ" localSheetId="0">'[13]19'!#REF!</definedName>
    <definedName name="T19?unit?ПРЦ" localSheetId="1">'[13]19'!#REF!</definedName>
    <definedName name="T19?unit?ПРЦ">'[13]19'!#REF!</definedName>
    <definedName name="T19_Copy" localSheetId="10">'[13]19'!#REF!</definedName>
    <definedName name="T19_Copy" localSheetId="9">'[13]19'!#REF!</definedName>
    <definedName name="T19_Copy" localSheetId="8">'[13]19'!#REF!</definedName>
    <definedName name="T19_Copy" localSheetId="0">'[13]19'!#REF!</definedName>
    <definedName name="T19_Copy" localSheetId="1">'[13]19'!#REF!</definedName>
    <definedName name="T19_Copy">'[13]19'!#REF!</definedName>
    <definedName name="T19_Copy2" localSheetId="10">'[13]19'!#REF!</definedName>
    <definedName name="T19_Copy2" localSheetId="9">'[13]19'!#REF!</definedName>
    <definedName name="T19_Copy2" localSheetId="8">'[13]19'!#REF!</definedName>
    <definedName name="T19_Copy2" localSheetId="0">'[13]19'!#REF!</definedName>
    <definedName name="T19_Copy2" localSheetId="1">'[13]19'!#REF!</definedName>
    <definedName name="T19_Copy2">'[13]19'!#REF!</definedName>
    <definedName name="T2.1_Protect" localSheetId="9">P4_T2.1_Protect,P5_T2.1_Protect,P6_T2.1_Protect,P7_T2.1_Protect</definedName>
    <definedName name="T2.1_Protect" localSheetId="8">P4_T2.1_Protect,P5_T2.1_Protect,P6_T2.1_Protect,P7_T2.1_Protect</definedName>
    <definedName name="T2.1_Protect" localSheetId="0">P4_T2.1_Protect,P5_T2.1_Protect,P6_T2.1_Protect,P7_T2.1_Protect</definedName>
    <definedName name="T2.1_Protect" localSheetId="1">P4_T2.1_Protect,P5_T2.1_Protect,P6_T2.1_Protect,P7_T2.1_Protect</definedName>
    <definedName name="T2.1_Protect">P4_T2.1_Protect,P5_T2.1_Protect,P6_T2.1_Protect,P7_T2.1_Protect</definedName>
    <definedName name="T2?axis?ПРД?БАЗ">'[11]2'!$I$6:$J$19,'[11]2'!$F$6:$G$19</definedName>
    <definedName name="T2?axis?ПРД?ПРЕД">'[11]2'!$K$6:$L$19,'[11]2'!$D$6:$E$19</definedName>
    <definedName name="T2?axis?ПФ?ПЛАН">'[11]2'!$I$6:$I$19,'[11]2'!$D$6:$D$19,'[11]2'!$K$6:$K$19,'[11]2'!$F$6:$F$19</definedName>
    <definedName name="T2?axis?ПФ?ФАКТ">'[11]2'!$J$6:$J$19,'[11]2'!$E$6:$E$19,'[11]2'!$L$6:$L$19,'[11]2'!$G$6:$G$19</definedName>
    <definedName name="T2?unit?МКВТЧ">'[11]2'!$D$6:$H$8,   '[11]2'!$D$10:$H$10,   '[11]2'!$D$12:$H$13,   '[11]2'!$D$15:$H$15</definedName>
    <definedName name="T2?unit?ПРЦ">'[11]2'!$D$9:$H$9,   '[11]2'!$D$14:$H$14,   '[11]2'!$I$6:$L$19,   '[11]2'!$D$18:$H$18</definedName>
    <definedName name="T2?unit?ТГКАЛ">'[11]2'!$D$16:$H$17,   '[11]2'!$D$19:$H$19</definedName>
    <definedName name="T2_1_Protect" localSheetId="9">P4_T2_1_Protect,P5_T2_1_Protect,P6_T2_1_Protect,P7_T2_1_Protect</definedName>
    <definedName name="T2_1_Protect" localSheetId="8">P4_T2_1_Protect,P5_T2_1_Protect,P6_T2_1_Protect,P7_T2_1_Protect</definedName>
    <definedName name="T2_1_Protect" localSheetId="0">P4_T2_1_Protect,P5_T2_1_Protect,P6_T2_1_Protect,P7_T2_1_Protect</definedName>
    <definedName name="T2_1_Protect" localSheetId="1">P4_T2_1_Protect,P5_T2_1_Protect,P6_T2_1_Protect,P7_T2_1_Protect</definedName>
    <definedName name="T2_1_Protect">P4_T2_1_Protect,P5_T2_1_Protect,P6_T2_1_Protect,P7_T2_1_Protect</definedName>
    <definedName name="T2_2_Protect" localSheetId="9">P4_T2_2_Protect,P5_T2_2_Protect,P6_T2_2_Protect,P7_T2_2_Protect</definedName>
    <definedName name="T2_2_Protect" localSheetId="8">P4_T2_2_Protect,P5_T2_2_Protect,P6_T2_2_Protect,P7_T2_2_Protect</definedName>
    <definedName name="T2_2_Protect" localSheetId="0">P4_T2_2_Protect,P5_T2_2_Protect,P6_T2_2_Protect,P7_T2_2_Protect</definedName>
    <definedName name="T2_2_Protect" localSheetId="1">P4_T2_2_Protect,P5_T2_2_Protect,P6_T2_2_Protect,P7_T2_2_Protect</definedName>
    <definedName name="T2_2_Protect">P4_T2_2_Protect,P5_T2_2_Protect,P6_T2_2_Protect,P7_T2_2_Protect</definedName>
    <definedName name="T2_DiapProt" localSheetId="9">P1_T2_DiapProt,P2_T2_DiapProt</definedName>
    <definedName name="T2_DiapProt" localSheetId="8">P1_T2_DiapProt,P2_T2_DiapProt</definedName>
    <definedName name="T2_DiapProt" localSheetId="0">P1_T2_DiapProt,P2_T2_DiapProt</definedName>
    <definedName name="T2_DiapProt" localSheetId="1">P1_T2_DiapProt,P2_T2_DiapProt</definedName>
    <definedName name="T2_DiapProt">P1_T2_DiapProt,P2_T2_DiapProt</definedName>
    <definedName name="T2_Protect" localSheetId="9">P4_T2_Protect,P5_T2_Protect,P6_T2_Protect</definedName>
    <definedName name="T2_Protect" localSheetId="8">P4_T2_Protect,P5_T2_Protect,P6_T2_Protect</definedName>
    <definedName name="T2_Protect" localSheetId="0">P4_T2_Protect,P5_T2_Protect,P6_T2_Protect</definedName>
    <definedName name="T2_Protect" localSheetId="1">P4_T2_Protect,P5_T2_Protect,P6_T2_Protect</definedName>
    <definedName name="T2_Protect">P4_T2_Protect,P5_T2_Protect,P6_T2_Protect</definedName>
    <definedName name="T20?axis?R?ДОГОВОР">'[11]20'!$G$7:$O$26,       '[11]20'!$G$28:$O$41</definedName>
    <definedName name="T20?axis?R?ДОГОВОР?">'[11]20'!$D$7:$D$26,       '[11]20'!$D$28:$D$41</definedName>
    <definedName name="T20?axis?ПРД?БАЗ">'[11]20'!$L$6:$M$42,  '[11]20'!$I$6:$J$42</definedName>
    <definedName name="T20?axis?ПРД?ПРЕД">'[11]20'!$N$6:$O$41,  '[11]20'!$G$6:$H$42</definedName>
    <definedName name="T20?axis?ПФ?ПЛАН">'[11]20'!$L$6:$L$42,  '[11]20'!$G$6:$G$42,  '[11]20'!$N$6:$N$42,  '[11]20'!$I$6:$I$42</definedName>
    <definedName name="T20?axis?ПФ?ФАКТ">'[11]20'!$M$6:$M$42,  '[11]20'!$H$6:$H$42,  '[11]20'!$O$6:$O$42,  '[11]20'!$J$6:$J$42</definedName>
    <definedName name="T20?Data">'[11]20'!$G$6:$O$6,       '[11]20'!$G$8:$O$25,       '[11]20'!$G$27:$O$27,       '[11]20'!$G$29:$O$40,       '[11]20'!$G$42:$O$42</definedName>
    <definedName name="T20?item_ext?РОСТ" localSheetId="10">'[13]32'!#REF!</definedName>
    <definedName name="T20?item_ext?РОСТ" localSheetId="9">'[13]32'!#REF!</definedName>
    <definedName name="T20?item_ext?РОСТ" localSheetId="8">'[13]32'!#REF!</definedName>
    <definedName name="T20?item_ext?РОСТ" localSheetId="0">'[13]32'!#REF!</definedName>
    <definedName name="T20?item_ext?РОСТ" localSheetId="1">'[13]32'!#REF!</definedName>
    <definedName name="T20?item_ext?РОСТ">'[13]32'!#REF!</definedName>
    <definedName name="T20?L1.1">'[11]20'!$A$20:$O$20,'[11]20'!$A$17:$O$17,'[11]20'!$A$8:$O$8,'[11]20'!$A$11:$O$11,'[11]20'!$A$14:$O$14,'[11]20'!$A$23:$O$23</definedName>
    <definedName name="T20?L1.2">'[11]20'!$A$21:$O$21,'[11]20'!$A$18:$O$18,'[11]20'!$A$9:$O$9,'[11]20'!$A$12:$O$12,'[11]20'!$A$15:$O$15,'[11]20'!$A$24:$O$24</definedName>
    <definedName name="T20?L1.3">'[11]20'!$A$22:$O$22,'[11]20'!$A$19:$O$19,'[11]20'!$A$10:$O$10,'[11]20'!$A$13:$O$13,'[11]20'!$A$16:$O$16,'[11]20'!$A$25:$O$25</definedName>
    <definedName name="T20?L2.1">'[11]20'!$A$29:$O$29,   '[11]20'!$A$32:$O$32,   '[11]20'!$A$35:$O$35,   '[11]20'!$A$38:$O$38</definedName>
    <definedName name="T20?L2.2">'[11]20'!$A$30:$O$30,   '[11]20'!$A$33:$O$33,   '[11]20'!$A$36:$O$36,   '[11]20'!$A$39:$O$39</definedName>
    <definedName name="T20?L2.3">'[11]20'!$A$31:$O$31,   '[11]20'!$A$34:$O$34,   '[11]20'!$A$37:$O$37,   '[11]20'!$A$40:$O$40</definedName>
    <definedName name="T20?unit?ПРЦ" localSheetId="10">'[13]32'!#REF!</definedName>
    <definedName name="T20?unit?ПРЦ" localSheetId="9">'[13]32'!#REF!</definedName>
    <definedName name="T20?unit?ПРЦ" localSheetId="8">'[13]32'!#REF!</definedName>
    <definedName name="T20?unit?ПРЦ" localSheetId="0">'[13]32'!#REF!</definedName>
    <definedName name="T20?unit?ПРЦ" localSheetId="1">'[13]32'!#REF!</definedName>
    <definedName name="T20?unit?ПРЦ">'[13]32'!#REF!</definedName>
    <definedName name="T20_Copy1" localSheetId="10">'[13]32'!#REF!</definedName>
    <definedName name="T20_Copy1" localSheetId="9">'[13]32'!#REF!</definedName>
    <definedName name="T20_Copy1" localSheetId="8">'[13]32'!#REF!</definedName>
    <definedName name="T20_Copy1" localSheetId="0">'[13]32'!#REF!</definedName>
    <definedName name="T20_Copy1" localSheetId="1">'[13]32'!#REF!</definedName>
    <definedName name="T20_Copy1">'[13]32'!#REF!</definedName>
    <definedName name="T20_Copy2" localSheetId="10">'[13]32'!#REF!</definedName>
    <definedName name="T20_Copy2" localSheetId="9">'[13]32'!#REF!</definedName>
    <definedName name="T20_Copy2" localSheetId="8">'[13]32'!#REF!</definedName>
    <definedName name="T20_Copy2" localSheetId="0">'[13]32'!#REF!</definedName>
    <definedName name="T20_Copy2" localSheetId="1">'[13]32'!#REF!</definedName>
    <definedName name="T20_Copy2">'[13]32'!#REF!</definedName>
    <definedName name="T21?axis?R?ДОГОВОР" localSheetId="10">'[13]33'!#REF!</definedName>
    <definedName name="T21?axis?R?ДОГОВОР" localSheetId="9">'[13]33'!#REF!</definedName>
    <definedName name="T21?axis?R?ДОГОВОР" localSheetId="8">'[13]33'!#REF!</definedName>
    <definedName name="T21?axis?R?ДОГОВОР" localSheetId="0">'[13]33'!#REF!</definedName>
    <definedName name="T21?axis?R?ДОГОВОР" localSheetId="1">'[13]33'!#REF!</definedName>
    <definedName name="T21?axis?R?ДОГОВОР">'[13]33'!#REF!</definedName>
    <definedName name="T21?axis?R?ДОГОВОР?" localSheetId="10">'[13]33'!#REF!</definedName>
    <definedName name="T21?axis?R?ДОГОВОР?" localSheetId="9">'[13]33'!#REF!</definedName>
    <definedName name="T21?axis?R?ДОГОВОР?" localSheetId="8">'[13]33'!#REF!</definedName>
    <definedName name="T21?axis?R?ДОГОВОР?" localSheetId="0">'[13]33'!#REF!</definedName>
    <definedName name="T21?axis?R?ДОГОВОР?" localSheetId="1">'[13]33'!#REF!</definedName>
    <definedName name="T21?axis?R?ДОГОВОР?">'[13]33'!#REF!</definedName>
    <definedName name="T21?axis?ПРД?БАЗ">'[11]21'!$I$6:$J$18,'[11]21'!$F$6:$G$18</definedName>
    <definedName name="T21?axis?ПРД?ПРЕД">'[11]21'!$K$6:$L$18,'[11]21'!$D$6:$E$18</definedName>
    <definedName name="T21?axis?ПФ?ПЛАН">'[11]21'!$I$6:$I$18,'[11]21'!$D$6:$D$18,'[11]21'!$K$6:$K$18,'[11]21'!$F$6:$F$18</definedName>
    <definedName name="T21?axis?ПФ?ФАКТ">'[11]21'!$J$6:$J$18,'[11]21'!$E$6:$E$18,'[11]21'!$L$6:$L$18,'[11]21'!$G$6:$G$18</definedName>
    <definedName name="T21?Data">'[11]21'!$D$6:$L$9, '[11]21'!$D$11:$L$14, '[11]21'!$D$16:$L$18</definedName>
    <definedName name="T21?item_ext?РОСТ" localSheetId="10">'[13]33'!#REF!</definedName>
    <definedName name="T21?item_ext?РОСТ" localSheetId="9">'[13]33'!#REF!</definedName>
    <definedName name="T21?item_ext?РОСТ" localSheetId="8">'[13]33'!#REF!</definedName>
    <definedName name="T21?item_ext?РОСТ" localSheetId="0">'[13]33'!#REF!</definedName>
    <definedName name="T21?item_ext?РОСТ" localSheetId="1">'[13]33'!#REF!</definedName>
    <definedName name="T21?item_ext?РОСТ">'[13]33'!#REF!</definedName>
    <definedName name="T21?L4.x" localSheetId="10">'[13]33'!#REF!</definedName>
    <definedName name="T21?L4.x" localSheetId="9">'[13]33'!#REF!</definedName>
    <definedName name="T21?L4.x" localSheetId="8">'[13]33'!#REF!</definedName>
    <definedName name="T21?L4.x" localSheetId="0">'[13]33'!#REF!</definedName>
    <definedName name="T21?L4.x" localSheetId="1">'[13]33'!#REF!</definedName>
    <definedName name="T21?L4.x">'[13]33'!#REF!</definedName>
    <definedName name="T21?unit?ПРЦ" localSheetId="10">'[13]33'!#REF!</definedName>
    <definedName name="T21?unit?ПРЦ" localSheetId="9">'[13]33'!#REF!</definedName>
    <definedName name="T21?unit?ПРЦ" localSheetId="8">'[13]33'!#REF!</definedName>
    <definedName name="T21?unit?ПРЦ" localSheetId="0">'[13]33'!#REF!</definedName>
    <definedName name="T21?unit?ПРЦ" localSheetId="1">'[13]33'!#REF!</definedName>
    <definedName name="T21?unit?ПРЦ">'[13]33'!#REF!</definedName>
    <definedName name="T21_Copy" localSheetId="10">'[13]33'!#REF!</definedName>
    <definedName name="T21_Copy" localSheetId="9">'[13]33'!#REF!</definedName>
    <definedName name="T21_Copy" localSheetId="8">'[13]33'!#REF!</definedName>
    <definedName name="T21_Copy" localSheetId="0">'[13]33'!#REF!</definedName>
    <definedName name="T21_Copy" localSheetId="1">'[13]33'!#REF!</definedName>
    <definedName name="T21_Copy">'[13]33'!#REF!</definedName>
    <definedName name="T22?axis?R?ДОГОВОР">'[11]22'!$E$8:$M$9,'[11]22'!$E$13:$M$14,'[11]22'!$E$22:$M$23,'[11]22'!$E$18:$M$18</definedName>
    <definedName name="T22?axis?R?ДОГОВОР?">'[11]22'!$A$8:$A$9,'[11]22'!$A$13:$A$14,'[11]22'!$A$22:$A$23,'[11]22'!$A$18</definedName>
    <definedName name="T22?axis?ПРД?БАЗ">'[11]22'!$J$6:$K$26, '[11]22'!$G$6:$H$26</definedName>
    <definedName name="T22?axis?ПРД?ПРЕД">'[11]22'!$L$6:$M$26, '[11]22'!$E$6:$F$26</definedName>
    <definedName name="T22?axis?ПФ?ПЛАН">'[11]22'!$J$6:$J$26,'[11]22'!$E$6:$E$26,'[11]22'!$L$6:$L$26,'[11]22'!$G$6:$G$26</definedName>
    <definedName name="T22?axis?ПФ?ФАКТ">'[11]22'!$K$6:$K$26,'[11]22'!$F$6:$F$26,'[11]22'!$M$6:$M$26,'[11]22'!$H$6:$H$26</definedName>
    <definedName name="T22?item_ext?РОСТ" localSheetId="10">'[13]34'!#REF!</definedName>
    <definedName name="T22?item_ext?РОСТ" localSheetId="9">'[13]34'!#REF!</definedName>
    <definedName name="T22?item_ext?РОСТ" localSheetId="8">'[13]34'!#REF!</definedName>
    <definedName name="T22?item_ext?РОСТ" localSheetId="0">'[13]34'!#REF!</definedName>
    <definedName name="T22?item_ext?РОСТ" localSheetId="1">'[13]34'!#REF!</definedName>
    <definedName name="T22?item_ext?РОСТ">'[13]34'!#REF!</definedName>
    <definedName name="T22?L1" xml:space="preserve"> '[11]22'!$A$11:$M$11,    '[11]22'!$A$6:$M$6,    '[11]22'!$A$16:$M$16,    '[11]22'!$A$20:$M$20</definedName>
    <definedName name="T22?L1.x">'[11]22'!$A$13:$M$14, '[11]22'!$A$8:$M$9, '[11]22'!$A$18:$M$18, '[11]22'!$A$22:$M$23</definedName>
    <definedName name="T22?L2" localSheetId="10">'[13]34'!#REF!</definedName>
    <definedName name="T22?L2" localSheetId="9">'[13]34'!#REF!</definedName>
    <definedName name="T22?L2" localSheetId="8">'[13]34'!#REF!</definedName>
    <definedName name="T22?L2" localSheetId="0">'[13]34'!#REF!</definedName>
    <definedName name="T22?L2" localSheetId="1">'[13]34'!#REF!</definedName>
    <definedName name="T22?L2">'[13]34'!#REF!</definedName>
    <definedName name="T22?unit?ПРЦ" localSheetId="10">'[13]34'!#REF!</definedName>
    <definedName name="T22?unit?ПРЦ" localSheetId="9">'[13]34'!#REF!</definedName>
    <definedName name="T22?unit?ПРЦ" localSheetId="8">'[13]34'!#REF!</definedName>
    <definedName name="T22?unit?ПРЦ" localSheetId="0">'[13]34'!#REF!</definedName>
    <definedName name="T22?unit?ПРЦ" localSheetId="1">'[13]34'!#REF!</definedName>
    <definedName name="T22?unit?ПРЦ">'[13]34'!#REF!</definedName>
    <definedName name="T22_Copy" localSheetId="10">'[13]34'!#REF!</definedName>
    <definedName name="T22_Copy" localSheetId="9">'[13]34'!#REF!</definedName>
    <definedName name="T22_Copy" localSheetId="8">'[13]34'!#REF!</definedName>
    <definedName name="T22_Copy" localSheetId="0">'[13]34'!#REF!</definedName>
    <definedName name="T22_Copy" localSheetId="1">'[13]34'!#REF!</definedName>
    <definedName name="T22_Copy">'[13]34'!#REF!</definedName>
    <definedName name="T22_Copy2" localSheetId="10">'[13]34'!#REF!</definedName>
    <definedName name="T22_Copy2" localSheetId="9">'[13]34'!#REF!</definedName>
    <definedName name="T22_Copy2" localSheetId="8">'[13]34'!#REF!</definedName>
    <definedName name="T22_Copy2" localSheetId="0">'[13]34'!#REF!</definedName>
    <definedName name="T22_Copy2" localSheetId="1">'[13]34'!#REF!</definedName>
    <definedName name="T22_Copy2">'[13]34'!#REF!</definedName>
    <definedName name="T23?axis?ПРД?БАЗ">'[11]23'!$I$6:$J$13,'[11]23'!$F$6:$G$13</definedName>
    <definedName name="T23?axis?ПРД?ПРЕД">'[11]23'!$K$6:$L$13,'[11]23'!$D$6:$E$13</definedName>
    <definedName name="T23?axis?ПФ?ПЛАН">'[11]23'!$I$6:$I$13,'[11]23'!$D$6:$D$13,'[11]23'!$K$6:$K$13,'[11]23'!$F$6:$F$13</definedName>
    <definedName name="T23?axis?ПФ?ФАКТ">'[11]23'!$J$6:$J$13,'[11]23'!$E$6:$E$13,'[11]23'!$L$6:$L$13,'[11]23'!$G$6:$G$13</definedName>
    <definedName name="T23?Data">'[11]23'!$D$9:$L$9,'[11]23'!$D$11:$L$13,'[11]23'!$D$6:$L$7</definedName>
    <definedName name="T23?item_ext?РОСТ" localSheetId="10">'[13]17'!#REF!</definedName>
    <definedName name="T23?item_ext?РОСТ" localSheetId="9">'[13]17'!#REF!</definedName>
    <definedName name="T23?item_ext?РОСТ" localSheetId="8">'[13]17'!#REF!</definedName>
    <definedName name="T23?item_ext?РОСТ" localSheetId="0">'[13]17'!#REF!</definedName>
    <definedName name="T23?item_ext?РОСТ" localSheetId="1">'[13]17'!#REF!</definedName>
    <definedName name="T23?item_ext?РОСТ">'[13]17'!#REF!</definedName>
    <definedName name="T23?unit?ПРЦ">'[11]23'!$D$12:$H$12,'[11]23'!$I$6:$L$13</definedName>
    <definedName name="T23?unit?ТРУБ">'[11]23'!$D$9:$H$9,'[11]23'!$D$11:$H$11,'[11]23'!$D$13:$H$13,'[11]23'!$D$6:$H$7</definedName>
    <definedName name="T24.1?Data">'[11]24.1'!$E$6:$J$21, '[11]24.1'!$E$23, '[11]24.1'!$H$23:$J$23, '[11]24.1'!$E$28:$J$42, '[11]24.1'!$E$44, '[11]24.1'!$H$44:$J$44</definedName>
    <definedName name="T24.1?unit?ТРУБ">'[11]24.1'!$E$5:$E$44, '[11]24.1'!$J$5:$J$44</definedName>
    <definedName name="T24?axis?R?ДОГОВОР">'[11]24'!$D$27:$L$37,'[11]24'!$D$8:$L$18</definedName>
    <definedName name="T24?axis?R?ДОГОВОР?">'[11]24'!$B$27:$B$37,'[11]24'!$B$8:$B$18</definedName>
    <definedName name="T24?axis?ПРД?БАЗ">'[11]24'!$I$6:$J$39,'[11]24'!$F$6:$G$39</definedName>
    <definedName name="T24?axis?ПРД?ПРЕД">'[11]24'!$K$6:$L$39,'[11]24'!$D$6:$E$39</definedName>
    <definedName name="T24?axis?ПФ?ПЛАН">'[11]24'!$I$6:$I$39,'[11]24'!$D$6:$D$39,'[11]24'!$K$6:$K$39,'[11]24'!$F$6:$F$38</definedName>
    <definedName name="T24?axis?ПФ?ФАКТ">'[11]24'!$J$6:$J$39,'[11]24'!$E$6:$E$39,'[11]24'!$L$6:$L$39,'[11]24'!$G$6:$G$39</definedName>
    <definedName name="T24?Data">'[11]24'!$D$6:$L$6, '[11]24'!$D$8:$L$18, '[11]24'!$D$20:$L$25, '[11]24'!$D$27:$L$37, '[11]24'!$D$39:$L$39</definedName>
    <definedName name="T24?item_ext?РОСТ" localSheetId="10">'[13]9'!#REF!</definedName>
    <definedName name="T24?item_ext?РОСТ" localSheetId="9">'[13]9'!#REF!</definedName>
    <definedName name="T24?item_ext?РОСТ" localSheetId="8">'[13]9'!#REF!</definedName>
    <definedName name="T24?item_ext?РОСТ" localSheetId="0">'[13]9'!#REF!</definedName>
    <definedName name="T24?item_ext?РОСТ" localSheetId="1">'[13]9'!#REF!</definedName>
    <definedName name="T24?item_ext?РОСТ">'[13]9'!#REF!</definedName>
    <definedName name="T24?unit?ПРЦ">'[11]24'!$D$22:$H$22, '[11]24'!$I$6:$L$6, '[11]24'!$I$8:$L$18, '[11]24'!$I$20:$L$25, '[11]24'!$I$27:$L$37, '[11]24'!$I$39:$L$39</definedName>
    <definedName name="T24?unit?ТРУБ">'[11]24'!$D$6:$H$6, '[11]24'!$D$8:$H$18, '[11]24'!$D$20:$H$21, '[11]24'!$D$23:$H$25, '[11]24'!$D$27:$H$37, '[11]24'!$D$39:$H$39</definedName>
    <definedName name="T24_Copy1" localSheetId="10">'[13]9'!#REF!</definedName>
    <definedName name="T24_Copy1" localSheetId="9">'[13]9'!#REF!</definedName>
    <definedName name="T24_Copy1" localSheetId="8">'[13]9'!#REF!</definedName>
    <definedName name="T24_Copy1" localSheetId="0">'[13]9'!#REF!</definedName>
    <definedName name="T24_Copy1" localSheetId="1">'[13]9'!#REF!</definedName>
    <definedName name="T24_Copy1">'[13]9'!#REF!</definedName>
    <definedName name="T24_Copy2" localSheetId="10">'[13]9'!#REF!</definedName>
    <definedName name="T24_Copy2" localSheetId="9">'[13]9'!#REF!</definedName>
    <definedName name="T24_Copy2" localSheetId="8">'[13]9'!#REF!</definedName>
    <definedName name="T24_Copy2" localSheetId="0">'[13]9'!#REF!</definedName>
    <definedName name="T24_Copy2" localSheetId="1">'[13]9'!#REF!</definedName>
    <definedName name="T24_Copy2">'[13]9'!#REF!</definedName>
    <definedName name="T25?axis?R?ДОГОВОР">'[11]25'!$G$19:$O$20, '[11]25'!$G$9:$O$10, '[11]25'!$G$14:$O$15, '[11]25'!$G$24:$O$24, '[11]25'!$G$29:$O$34, '[11]25'!$G$38:$O$40</definedName>
    <definedName name="T25?axis?R?ДОГОВОР?">'[11]25'!$E$19:$E$20, '[11]25'!$E$9:$E$10, '[11]25'!$E$14:$E$15, '[11]25'!$E$24, '[11]25'!$E$29:$E$34, '[11]25'!$E$38:$E$40</definedName>
    <definedName name="T25?axis?ПФ?ПЛАН">'[11]25'!$I$7:$I$51,         '[11]25'!$L$7:$L$51</definedName>
    <definedName name="T25?axis?ПФ?ФАКТ">'[11]25'!$J$7:$J$51,         '[11]25'!$M$7:$M$51</definedName>
    <definedName name="T25?item_ext?РОСТ" localSheetId="10">'[13]6'!#REF!</definedName>
    <definedName name="T25?item_ext?РОСТ" localSheetId="9">'[13]6'!#REF!</definedName>
    <definedName name="T25?item_ext?РОСТ" localSheetId="8">'[13]6'!#REF!</definedName>
    <definedName name="T25?item_ext?РОСТ" localSheetId="0">'[13]6'!#REF!</definedName>
    <definedName name="T25?item_ext?РОСТ" localSheetId="1">'[13]6'!#REF!</definedName>
    <definedName name="T25?item_ext?РОСТ">'[13]6'!#REF!</definedName>
    <definedName name="T25?item_ext?РОСТ2" localSheetId="10">'[13]6'!#REF!</definedName>
    <definedName name="T25?item_ext?РОСТ2" localSheetId="9">'[13]6'!#REF!</definedName>
    <definedName name="T25?item_ext?РОСТ2" localSheetId="8">'[13]6'!#REF!</definedName>
    <definedName name="T25?item_ext?РОСТ2" localSheetId="0">'[13]6'!#REF!</definedName>
    <definedName name="T25?item_ext?РОСТ2" localSheetId="1">'[13]6'!#REF!</definedName>
    <definedName name="T25?item_ext?РОСТ2">'[13]6'!#REF!</definedName>
    <definedName name="T25?L1" xml:space="preserve"> '[11]25'!$A$17:$O$17,  '[11]25'!$A$7:$O$7,  '[11]25'!$A$12:$O$12,  '[11]25'!$A$22:$O$22,  '[11]25'!$A$26:$O$26,  '[11]25'!$A$36:$O$36</definedName>
    <definedName name="T25?L1.1">'[11]25'!$A$19:$O$20, '[11]25'!$A$31:$O$31, '[11]25'!$A$9:$O$10, '[11]25'!$A$14:$O$15, '[11]25'!$A$24:$O$24, '[11]25'!$A$29:$O$29, '[11]25'!$A$33:$O$33, '[11]25'!$A$38:$O$40</definedName>
    <definedName name="T25?L1.2.1" xml:space="preserve"> '[11]25'!$A$32:$O$32,     '[11]25'!$A$30:$O$30,     '[11]25'!$A$34:$O$34</definedName>
    <definedName name="T25?unit?ГА" xml:space="preserve"> '[11]25'!$G$32:$K$32,     '[11]25'!$G$27:$K$27,     '[11]25'!$G$30:$K$30,     '[11]25'!$G$34:$K$34</definedName>
    <definedName name="T25?unit?ПРЦ" localSheetId="10">'[13]6'!#REF!</definedName>
    <definedName name="T25?unit?ПРЦ" localSheetId="9">'[13]6'!#REF!</definedName>
    <definedName name="T25?unit?ПРЦ" localSheetId="8">'[13]6'!#REF!</definedName>
    <definedName name="T25?unit?ПРЦ" localSheetId="0">'[13]6'!#REF!</definedName>
    <definedName name="T25?unit?ПРЦ" localSheetId="1">'[13]6'!#REF!</definedName>
    <definedName name="T25?unit?ПРЦ">'[13]6'!#REF!</definedName>
    <definedName name="T25?unit?ТРУБ" xml:space="preserve"> '[11]25'!$G$31:$K$31,     '[11]25'!$G$6:$K$26,     '[11]25'!$G$29:$K$29,     '[11]25'!$G$33:$K$33,     '[11]25'!$G$36:$K$51</definedName>
    <definedName name="T25_Copy1" localSheetId="10">'[13]6'!#REF!</definedName>
    <definedName name="T25_Copy1" localSheetId="9">'[13]6'!#REF!</definedName>
    <definedName name="T25_Copy1" localSheetId="8">'[13]6'!#REF!</definedName>
    <definedName name="T25_Copy1" localSheetId="0">'[13]6'!#REF!</definedName>
    <definedName name="T25_Copy1" localSheetId="1">'[13]6'!#REF!</definedName>
    <definedName name="T25_Copy1">'[13]6'!#REF!</definedName>
    <definedName name="T25_Copy2" localSheetId="10">'[13]6'!#REF!</definedName>
    <definedName name="T25_Copy2" localSheetId="9">'[13]6'!#REF!</definedName>
    <definedName name="T25_Copy2" localSheetId="8">'[13]6'!#REF!</definedName>
    <definedName name="T25_Copy2" localSheetId="0">'[13]6'!#REF!</definedName>
    <definedName name="T25_Copy2" localSheetId="1">'[13]6'!#REF!</definedName>
    <definedName name="T25_Copy2">'[13]6'!#REF!</definedName>
    <definedName name="T25_Copy3" localSheetId="10">'[13]6'!#REF!</definedName>
    <definedName name="T25_Copy3" localSheetId="9">'[13]6'!#REF!</definedName>
    <definedName name="T25_Copy3" localSheetId="8">'[13]6'!#REF!</definedName>
    <definedName name="T25_Copy3" localSheetId="0">'[13]6'!#REF!</definedName>
    <definedName name="T25_Copy3" localSheetId="1">'[13]6'!#REF!</definedName>
    <definedName name="T25_Copy3">'[13]6'!#REF!</definedName>
    <definedName name="T25_Copy4" localSheetId="10">'[13]6'!#REF!</definedName>
    <definedName name="T25_Copy4" localSheetId="9">'[13]6'!#REF!</definedName>
    <definedName name="T25_Copy4" localSheetId="8">'[13]6'!#REF!</definedName>
    <definedName name="T25_Copy4" localSheetId="0">'[13]6'!#REF!</definedName>
    <definedName name="T25_Copy4" localSheetId="1">'[13]6'!#REF!</definedName>
    <definedName name="T25_Copy4">'[13]6'!#REF!</definedName>
    <definedName name="T26?axis?ПРД?БАЗ">'[11]26'!$I$6:$J$20,'[11]26'!$F$6:$G$20</definedName>
    <definedName name="T26?axis?ПРД?ПРЕД">'[11]26'!$K$6:$L$20,'[11]26'!$D$6:$E$20</definedName>
    <definedName name="T26?axis?ПФ?ПЛАН">'[11]26'!$I$6:$I$20,'[11]26'!$D$6:$D$20,'[11]26'!$K$6:$K$20,'[11]26'!$F$6:$F$20</definedName>
    <definedName name="T26?axis?ПФ?ФАКТ">'[11]26'!$J$6:$J$20,'[11]26'!$E$6:$E$20,'[11]26'!$L$6:$L$20,'[11]26'!$G$6:$G$20</definedName>
    <definedName name="T26?Data">'[11]26'!$D$6:$L$8, '[11]26'!$D$10:$L$20</definedName>
    <definedName name="T26?item_ext?РОСТ" localSheetId="10">'[13]11'!#REF!</definedName>
    <definedName name="T26?item_ext?РОСТ" localSheetId="9">'[13]11'!#REF!</definedName>
    <definedName name="T26?item_ext?РОСТ" localSheetId="8">'[13]11'!#REF!</definedName>
    <definedName name="T26?item_ext?РОСТ" localSheetId="0">'[13]11'!#REF!</definedName>
    <definedName name="T26?item_ext?РОСТ" localSheetId="1">'[13]11'!#REF!</definedName>
    <definedName name="T26?item_ext?РОСТ">'[13]11'!#REF!</definedName>
    <definedName name="T26?L1" localSheetId="10">'[13]11'!#REF!</definedName>
    <definedName name="T26?L1" localSheetId="9">'[13]11'!#REF!</definedName>
    <definedName name="T26?L1" localSheetId="8">'[13]11'!#REF!</definedName>
    <definedName name="T26?L1" localSheetId="0">'[13]11'!#REF!</definedName>
    <definedName name="T26?L1" localSheetId="1">'[13]11'!#REF!</definedName>
    <definedName name="T26?L1">'[13]11'!#REF!</definedName>
    <definedName name="T26?L1.1" localSheetId="10">'[13]11'!#REF!</definedName>
    <definedName name="T26?L1.1" localSheetId="9">'[13]11'!#REF!</definedName>
    <definedName name="T26?L1.1" localSheetId="8">'[13]11'!#REF!</definedName>
    <definedName name="T26?L1.1" localSheetId="0">'[13]11'!#REF!</definedName>
    <definedName name="T26?L1.1" localSheetId="1">'[13]11'!#REF!</definedName>
    <definedName name="T26?L1.1">'[13]11'!#REF!</definedName>
    <definedName name="T26?L1.2" localSheetId="10">'[13]11'!#REF!</definedName>
    <definedName name="T26?L1.2" localSheetId="9">'[13]11'!#REF!</definedName>
    <definedName name="T26?L1.2" localSheetId="8">'[13]11'!#REF!</definedName>
    <definedName name="T26?L1.2" localSheetId="0">'[13]11'!#REF!</definedName>
    <definedName name="T26?L1.2" localSheetId="1">'[13]11'!#REF!</definedName>
    <definedName name="T26?L1.2">'[13]11'!#REF!</definedName>
    <definedName name="T26?L2" localSheetId="10">'[13]11'!#REF!</definedName>
    <definedName name="T26?L2" localSheetId="9">'[13]11'!#REF!</definedName>
    <definedName name="T26?L2" localSheetId="8">'[13]11'!#REF!</definedName>
    <definedName name="T26?L2" localSheetId="0">'[13]11'!#REF!</definedName>
    <definedName name="T26?L2" localSheetId="1">'[13]11'!#REF!</definedName>
    <definedName name="T26?L2">'[13]11'!#REF!</definedName>
    <definedName name="T26?unit?ПРЦ" localSheetId="10">'[13]11'!#REF!</definedName>
    <definedName name="T26?unit?ПРЦ" localSheetId="9">'[13]11'!#REF!</definedName>
    <definedName name="T26?unit?ПРЦ" localSheetId="8">'[13]11'!#REF!</definedName>
    <definedName name="T26?unit?ПРЦ" localSheetId="0">'[13]11'!#REF!</definedName>
    <definedName name="T26?unit?ПРЦ" localSheetId="1">'[13]11'!#REF!</definedName>
    <definedName name="T26?unit?ПРЦ">'[13]11'!#REF!</definedName>
    <definedName name="T27?axis?ПРД?БАЗ">'[11]27'!$I$6:$J$11,'[11]27'!$F$6:$G$11</definedName>
    <definedName name="T27?axis?ПРД?ПРЕД">'[11]27'!$K$6:$L$11,'[11]27'!$D$6:$E$11</definedName>
    <definedName name="T27?axis?ПФ?ПЛАН">'[11]27'!$I$6:$I$11,'[11]27'!$D$6:$D$11,'[11]27'!$K$6:$K$11,'[11]27'!$F$6:$F$11</definedName>
    <definedName name="T27?axis?ПФ?ФАКТ">'[11]27'!$J$6:$J$11,'[11]27'!$E$6:$E$11,'[11]27'!$L$6:$L$11,'[11]27'!$G$6:$G$11</definedName>
    <definedName name="T27?unit?ПРЦ">'[11]27'!$D$7:$H$7, '[11]27'!$I$6:$L$11</definedName>
    <definedName name="T27?unit?ТРУБ">'[11]27'!$D$6:$H$6, '[11]27'!$D$8:$H$11</definedName>
    <definedName name="T28?axis?ПРД?БАЗ">'[11]28'!$I$6:$J$17,'[11]28'!$F$6:$G$17</definedName>
    <definedName name="T28?axis?ПРД?ПРЕД">'[11]28'!$K$6:$L$17,'[11]28'!$D$6:$E$17</definedName>
    <definedName name="T28?axis?ПФ?ПЛАН">'[11]28'!$I$6:$I$17,'[11]28'!$D$6:$D$17,'[11]28'!$K$6:$K$17,'[11]28'!$F$6:$F$17</definedName>
    <definedName name="T28?axis?ПФ?ФАКТ">'[11]28'!$J$6:$J$17,'[11]28'!$E$6:$E$17,'[11]28'!$L$6:$L$17,'[11]28'!$G$6:$G$17</definedName>
    <definedName name="T28?Data">'[11]28'!$D$7:$L$15, '[11]28'!$D$17:$L$17</definedName>
    <definedName name="T28?item_ext?РОСТ" localSheetId="10">'[13]12'!#REF!</definedName>
    <definedName name="T28?item_ext?РОСТ" localSheetId="9">'[13]12'!#REF!</definedName>
    <definedName name="T28?item_ext?РОСТ" localSheetId="8">'[13]12'!#REF!</definedName>
    <definedName name="T28?item_ext?РОСТ" localSheetId="0">'[13]12'!#REF!</definedName>
    <definedName name="T28?item_ext?РОСТ" localSheetId="1">'[13]12'!#REF!</definedName>
    <definedName name="T28?item_ext?РОСТ">'[13]12'!#REF!</definedName>
    <definedName name="T28?unit?ПРЦ" localSheetId="10">'[13]12'!#REF!</definedName>
    <definedName name="T28?unit?ПРЦ" localSheetId="9">'[13]12'!#REF!</definedName>
    <definedName name="T28?unit?ПРЦ" localSheetId="8">'[13]12'!#REF!</definedName>
    <definedName name="T28?unit?ПРЦ" localSheetId="0">'[13]12'!#REF!</definedName>
    <definedName name="T28?unit?ПРЦ" localSheetId="1">'[13]12'!#REF!</definedName>
    <definedName name="T28?unit?ПРЦ">'[13]12'!#REF!</definedName>
    <definedName name="T28_Copy" localSheetId="10">'[13]12'!#REF!</definedName>
    <definedName name="T28_Copy" localSheetId="9">'[13]12'!#REF!</definedName>
    <definedName name="T28_Copy" localSheetId="8">'[13]12'!#REF!</definedName>
    <definedName name="T28_Copy" localSheetId="0">'[13]12'!#REF!</definedName>
    <definedName name="T28_Copy" localSheetId="1">'[13]12'!#REF!</definedName>
    <definedName name="T28_Copy">'[13]12'!#REF!</definedName>
    <definedName name="T29?axis?ПФ?ПЛАН">'[11]29'!$F$5:$F$11,'[11]29'!$D$5:$D$11</definedName>
    <definedName name="T29?axis?ПФ?ФАКТ">'[11]29'!$G$5:$G$11,'[11]29'!$E$5:$E$11</definedName>
    <definedName name="T29?Data">'[11]29'!$D$6:$H$9, '[11]29'!$D$11:$H$11</definedName>
    <definedName name="T3?axis?ПРД?БАЗ">'[11]3'!$I$6:$J$20,'[11]3'!$F$6:$G$20</definedName>
    <definedName name="T3?axis?ПРД?ПРЕД">'[11]3'!$K$6:$L$20,'[11]3'!$D$6:$E$20</definedName>
    <definedName name="T3?axis?ПФ?ПЛАН">'[11]3'!$I$6:$I$20,'[11]3'!$D$6:$D$20,'[11]3'!$K$6:$K$20,'[11]3'!$F$6:$F$20</definedName>
    <definedName name="T3?axis?ПФ?ФАКТ">'[11]3'!$J$6:$J$20,'[11]3'!$E$6:$E$20,'[11]3'!$L$6:$L$20,'[11]3'!$G$6:$G$20</definedName>
    <definedName name="T3?item_ext?РОСТ" localSheetId="10">'[13]37'!#REF!</definedName>
    <definedName name="T3?item_ext?РОСТ" localSheetId="9">'[13]37'!#REF!</definedName>
    <definedName name="T3?item_ext?РОСТ" localSheetId="8">'[13]37'!#REF!</definedName>
    <definedName name="T3?item_ext?РОСТ" localSheetId="0">'[13]37'!#REF!</definedName>
    <definedName name="T3?item_ext?РОСТ" localSheetId="1">'[13]37'!#REF!</definedName>
    <definedName name="T3?item_ext?РОСТ">'[13]37'!#REF!</definedName>
    <definedName name="T3?unit?КГ.ГКАЛ">'[11]3'!$D$13:$H$13,   '[11]3'!$D$16:$H$16</definedName>
    <definedName name="T3?unit?ПРЦ">'[11]3'!$D$20:$H$20,   '[11]3'!$I$6:$L$20</definedName>
    <definedName name="T3?unit?ТГКАЛ">'[11]3'!$D$12:$H$12,   '[11]3'!$D$15:$H$15</definedName>
    <definedName name="T3?unit?ТТУТ">'[11]3'!$D$10:$H$11,   '[11]3'!$D$14:$H$14,   '[11]3'!$D$17:$H$19</definedName>
    <definedName name="T4.1?axis?R?ВТОП">'[11]4.1'!$E$5:$I$8, '[11]4.1'!$E$12:$I$15, '[11]4.1'!$E$18:$I$21</definedName>
    <definedName name="T4.1?axis?R?ВТОП?">'[11]4.1'!$C$5:$C$8, '[11]4.1'!$C$12:$C$15, '[11]4.1'!$C$18:$C$21</definedName>
    <definedName name="T4.1?Data">'[11]4.1'!$E$4:$I$9, '[11]4.1'!$E$11:$I$15, '[11]4.1'!$E$18:$I$21</definedName>
    <definedName name="T4?axis?R?ВТОП">'[11]4'!$E$7:$M$10,   '[11]4'!$E$14:$M$17,   '[11]4'!$E$20:$M$23,   '[11]4'!$E$26:$M$29,   '[11]4'!$E$32:$M$35,   '[11]4'!$E$38:$M$41,   '[11]4'!$E$45:$M$48,   '[11]4'!$E$51:$M$54,   '[11]4'!$E$58:$M$61,   '[11]4'!$E$65:$M$68,   '[11]4'!$E$72:$M$75</definedName>
    <definedName name="T4?axis?R?ВТОП?">'[11]4'!$C$7:$C$10,   '[11]4'!$C$14:$C$17,   '[11]4'!$C$20:$C$23,   '[11]4'!$C$26:$C$29,   '[11]4'!$C$32:$C$35,   '[11]4'!$C$38:$C$41,   '[11]4'!$C$45:$C$48,   '[11]4'!$C$51:$C$54,   '[11]4'!$C$58:$C$61,   '[11]4'!$C$65:$C$68,   '[11]4'!$C$72:$C$75</definedName>
    <definedName name="T4?axis?ПРД?БАЗ">'[11]4'!$J$6:$K$81,'[11]4'!$G$6:$H$81</definedName>
    <definedName name="T4?axis?ПРД?ПРЕД">'[11]4'!$L$6:$M$81,'[11]4'!$E$6:$F$81</definedName>
    <definedName name="T4?axis?ПФ?ПЛАН">'[11]4'!$J$6:$J$81,'[11]4'!$E$6:$E$81,'[11]4'!$L$6:$L$81,'[11]4'!$G$6:$G$81</definedName>
    <definedName name="T4?axis?ПФ?ФАКТ">'[11]4'!$K$6:$K$81,'[11]4'!$F$6:$F$81,'[11]4'!$M$6:$M$81,'[11]4'!$H$6:$H$81</definedName>
    <definedName name="T4?Data">'[11]4'!$E$6:$M$11, '[11]4'!$E$13:$M$17, '[11]4'!$E$20:$M$23, '[11]4'!$E$26:$M$29, '[11]4'!$E$32:$M$35, '[11]4'!$E$37:$M$42, '[11]4'!$E$45:$M$48, '[11]4'!$E$50:$M$55, '[11]4'!$E$57:$M$62, '[11]4'!$E$64:$M$69, '[11]4'!$E$72:$M$75, '[11]4'!$E$77:$M$78, '[11]4'!$E$80:$M$80</definedName>
    <definedName name="T4?item_ext?РОСТ" localSheetId="10">'[13]38'!#REF!</definedName>
    <definedName name="T4?item_ext?РОСТ" localSheetId="9">'[13]38'!#REF!</definedName>
    <definedName name="T4?item_ext?РОСТ" localSheetId="8">'[13]38'!#REF!</definedName>
    <definedName name="T4?item_ext?РОСТ" localSheetId="0">'[13]38'!#REF!</definedName>
    <definedName name="T4?item_ext?РОСТ" localSheetId="1">'[13]38'!#REF!</definedName>
    <definedName name="T4?item_ext?РОСТ">'[13]38'!#REF!</definedName>
    <definedName name="T4?unit?ПРЦ">'[11]4'!$J$6:$M$81, '[11]4'!$E$13:$I$17, '[11]4'!$E$78:$I$78</definedName>
    <definedName name="T4?unit?РУБ.МКБ">'[11]4'!$E$34:$I$34, '[11]4'!$E$47:$I$47, '[11]4'!$E$74:$I$74</definedName>
    <definedName name="T4?unit?РУБ.ТНТ">'[11]4'!$E$32:$I$33, '[11]4'!$E$35:$I$35, '[11]4'!$E$45:$I$46, '[11]4'!$E$48:$I$48, '[11]4'!$E$72:$I$73, '[11]4'!$E$75:$I$75</definedName>
    <definedName name="T4?unit?ТРУБ">'[11]4'!$E$37:$I$42, '[11]4'!$E$50:$I$55, '[11]4'!$E$57:$I$62</definedName>
    <definedName name="T4?unit?ТТНТ">'[11]4'!$E$26:$I$27, '[11]4'!$E$29:$I$29</definedName>
    <definedName name="T5?axis?R?ОС">'[11]5'!$E$7:$Q$18, '[11]5'!$E$21:$Q$32, '[11]5'!$E$35:$Q$46, '[11]5'!$E$49:$Q$60, '[11]5'!$E$63:$Q$74, '[11]5'!$E$77:$Q$88</definedName>
    <definedName name="T5?axis?R?ОС?">'[11]5'!$C$77:$C$88, '[11]5'!$C$63:$C$74, '[11]5'!$C$49:$C$60, '[11]5'!$C$35:$C$46, '[11]5'!$C$21:$C$32, '[11]5'!$C$7:$C$18</definedName>
    <definedName name="T5?axis?ПРД?БАЗ">'[11]5'!$N$6:$O$89,'[11]5'!$G$6:$H$89</definedName>
    <definedName name="T5?axis?ПРД?ПРЕД">'[11]5'!$P$6:$Q$89,'[11]5'!$E$6:$F$89</definedName>
    <definedName name="T5?Data">'[11]5'!$E$6:$Q$18, '[11]5'!$E$20:$Q$32, '[11]5'!$E$34:$Q$46, '[11]5'!$E$48:$Q$60, '[11]5'!$E$63:$Q$74, '[11]5'!$E$76:$Q$88</definedName>
    <definedName name="T5?item_ext?РОСТ" localSheetId="10">'[13]27'!#REF!</definedName>
    <definedName name="T5?item_ext?РОСТ" localSheetId="9">'[13]27'!#REF!</definedName>
    <definedName name="T5?item_ext?РОСТ" localSheetId="8">'[13]27'!#REF!</definedName>
    <definedName name="T5?item_ext?РОСТ" localSheetId="0">'[13]27'!#REF!</definedName>
    <definedName name="T5?item_ext?РОСТ" localSheetId="1">'[13]27'!#REF!</definedName>
    <definedName name="T5?item_ext?РОСТ">'[13]27'!#REF!</definedName>
    <definedName name="T5?unit?ПРЦ">'[11]5'!$N$6:$Q$18, '[11]5'!$N$20:$Q$32, '[11]5'!$N$34:$Q$46, '[11]5'!$N$48:$Q$60, '[11]5'!$E$63:$Q$74, '[11]5'!$N$76:$Q$88</definedName>
    <definedName name="T5?unit?ТРУБ">'[11]5'!$E$76:$M$88, '[11]5'!$E$48:$M$60, '[11]5'!$E$34:$M$46, '[11]5'!$E$20:$M$32, '[11]5'!$E$6:$M$18</definedName>
    <definedName name="T6?axis?ПРД?БАЗ">'[11]6'!$I$6:$J$47,'[11]6'!$F$6:$G$47</definedName>
    <definedName name="T6?axis?ПРД?ПРЕД">'[11]6'!$K$6:$L$47,'[11]6'!$D$6:$E$47</definedName>
    <definedName name="T6?axis?ПФ?ПЛАН">'[11]6'!$I$6:$I$47,'[11]6'!$D$6:$D$47,'[11]6'!$K$6:$K$47,'[11]6'!$F$6:$F$47</definedName>
    <definedName name="T6?axis?ПФ?ФАКТ">'[11]6'!$J$6:$J$47,'[11]6'!$L$6:$L$47,'[11]6'!$E$6:$E$47,'[11]6'!$G$6:$G$47</definedName>
    <definedName name="T6?Data">'[11]6'!$D$7:$L$14, '[11]6'!$D$16:$L$19, '[11]6'!$D$21:$L$22, '[11]6'!$D$24:$L$25, '[11]6'!$D$27:$L$28, '[11]6'!$D$30:$L$31, '[11]6'!$D$33:$L$35, '[11]6'!$D$37:$L$39, '[11]6'!$D$41:$L$47</definedName>
    <definedName name="T6?item_ext?РОСТ" localSheetId="10">'[13]23'!#REF!</definedName>
    <definedName name="T6?item_ext?РОСТ" localSheetId="9">'[13]23'!#REF!</definedName>
    <definedName name="T6?item_ext?РОСТ" localSheetId="8">'[13]23'!#REF!</definedName>
    <definedName name="T6?item_ext?РОСТ" localSheetId="0">'[13]23'!#REF!</definedName>
    <definedName name="T6?item_ext?РОСТ" localSheetId="1">'[13]23'!#REF!</definedName>
    <definedName name="T6?item_ext?РОСТ">'[13]23'!#REF!</definedName>
    <definedName name="T6?unit?ПРЦ">'[11]6'!$D$12:$H$12, '[11]6'!$D$21:$H$21, '[11]6'!$D$24:$H$24, '[11]6'!$D$27:$H$27, '[11]6'!$D$30:$H$30, '[11]6'!$D$33:$H$33, '[11]6'!$D$47:$H$47, '[11]6'!$I$7:$L$47</definedName>
    <definedName name="T6?unit?РУБ">'[11]6'!$D$16:$H$16, '[11]6'!$D$19:$H$19, '[11]6'!$D$22:$H$22, '[11]6'!$D$25:$H$25, '[11]6'!$D$28:$H$28, '[11]6'!$D$31:$H$31, '[11]6'!$D$34:$H$35, '[11]6'!$D$43:$H$43</definedName>
    <definedName name="T6?unit?ТРУБ">'[11]6'!$D$37:$H$39, '[11]6'!$D$44:$H$46</definedName>
    <definedName name="T6?unit?ЧЕЛ">'[11]6'!$D$41:$H$42, '[11]6'!$D$13:$H$14, '[11]6'!$D$7:$H$11</definedName>
    <definedName name="T6_Protect" localSheetId="9">P1_T6_Protect,P2_T6_Protect</definedName>
    <definedName name="T6_Protect" localSheetId="8">P1_T6_Protect,P2_T6_Protect</definedName>
    <definedName name="T6_Protect" localSheetId="0">P1_T6_Protect,P2_T6_Protect</definedName>
    <definedName name="T6_Protect" localSheetId="1">P1_T6_Protect,P2_T6_Protect</definedName>
    <definedName name="T6_Protect">P1_T6_Protect,P2_T6_Protect</definedName>
    <definedName name="T7?axis?ПРД?БАЗ">'[11]7'!$I$6:$J$12,'[11]7'!$F$6:$G$12</definedName>
    <definedName name="T7?axis?ПРД?ПРЕД">'[11]7'!$K$6:$L$12,'[11]7'!$D$6:$E$12</definedName>
    <definedName name="T7?axis?ПФ?ПЛАН">'[11]7'!$I$6:$I$12,'[11]7'!$D$6:$D$12,'[11]7'!$K$6:$K$12,'[11]7'!$F$6:$F$12</definedName>
    <definedName name="T7?axis?ПФ?ФАКТ">'[11]7'!$J$6:$J$12,'[11]7'!$E$6:$E$12,'[11]7'!$L$6:$L$12,'[11]7'!$G$6:$G$12</definedName>
    <definedName name="T8?axis?ПРД?БАЗ">'[11]8'!$I$6:$J$42, '[11]8'!$F$6:$G$42</definedName>
    <definedName name="T8?axis?ПРД?ПРЕД">'[11]8'!$K$6:$L$42, '[11]8'!$D$6:$E$42</definedName>
    <definedName name="T8?axis?ПФ?ПЛАН">'[11]8'!$I$6:$I$42, '[11]8'!$D$6:$D$42, '[11]8'!$K$6:$K$42, '[11]8'!$F$6:$F$42</definedName>
    <definedName name="T8?axis?ПФ?ФАКТ">'[11]8'!$G$6:$G$42, '[11]8'!$J$6:$J$42, '[11]8'!$L$6:$L$42, '[11]8'!$E$6:$E$42</definedName>
    <definedName name="T8?Data">'[11]8'!$D$10:$L$12,'[11]8'!$D$14:$L$16,'[11]8'!$D$18:$L$20,'[11]8'!$D$22:$L$24,'[11]8'!$D$26:$L$28,'[11]8'!$D$30:$L$32,'[11]8'!$D$36:$L$38,'[11]8'!$D$40:$L$42,'[11]8'!$D$6:$L$8</definedName>
    <definedName name="T8?item_ext?РОСТ" localSheetId="10">'[13]21'!#REF!</definedName>
    <definedName name="T8?item_ext?РОСТ" localSheetId="9">'[13]21'!#REF!</definedName>
    <definedName name="T8?item_ext?РОСТ" localSheetId="8">'[13]21'!#REF!</definedName>
    <definedName name="T8?item_ext?РОСТ" localSheetId="0">'[13]21'!#REF!</definedName>
    <definedName name="T8?item_ext?РОСТ" localSheetId="1">'[13]21'!#REF!</definedName>
    <definedName name="T8?item_ext?РОСТ">'[13]21'!#REF!</definedName>
    <definedName name="T8?L1" localSheetId="10">'[13]21'!#REF!</definedName>
    <definedName name="T8?L1" localSheetId="9">'[13]21'!#REF!</definedName>
    <definedName name="T8?L1" localSheetId="8">'[13]21'!#REF!</definedName>
    <definedName name="T8?L1" localSheetId="0">'[13]21'!#REF!</definedName>
    <definedName name="T8?L1" localSheetId="1">'[13]21'!#REF!</definedName>
    <definedName name="T8?L1">'[13]21'!#REF!</definedName>
    <definedName name="T8?L1.1" localSheetId="10">'[13]21'!#REF!</definedName>
    <definedName name="T8?L1.1" localSheetId="9">'[13]21'!#REF!</definedName>
    <definedName name="T8?L1.1" localSheetId="8">'[13]21'!#REF!</definedName>
    <definedName name="T8?L1.1" localSheetId="0">'[13]21'!#REF!</definedName>
    <definedName name="T8?L1.1" localSheetId="1">'[13]21'!#REF!</definedName>
    <definedName name="T8?L1.1">'[13]21'!#REF!</definedName>
    <definedName name="T8?L1.2" localSheetId="10">'[13]21'!#REF!</definedName>
    <definedName name="T8?L1.2" localSheetId="9">'[13]21'!#REF!</definedName>
    <definedName name="T8?L1.2" localSheetId="8">'[13]21'!#REF!</definedName>
    <definedName name="T8?L1.2" localSheetId="0">'[13]21'!#REF!</definedName>
    <definedName name="T8?L1.2" localSheetId="1">'[13]21'!#REF!</definedName>
    <definedName name="T8?L1.2">'[13]21'!#REF!</definedName>
    <definedName name="T8?L2" localSheetId="10">'[13]21'!#REF!</definedName>
    <definedName name="T8?L2" localSheetId="9">'[13]21'!#REF!</definedName>
    <definedName name="T8?L2" localSheetId="8">'[13]21'!#REF!</definedName>
    <definedName name="T8?L2" localSheetId="0">'[13]21'!#REF!</definedName>
    <definedName name="T8?L2" localSheetId="1">'[13]21'!#REF!</definedName>
    <definedName name="T8?L2">'[13]21'!#REF!</definedName>
    <definedName name="T8?L2.1" localSheetId="10">'[13]21'!#REF!</definedName>
    <definedName name="T8?L2.1" localSheetId="9">'[13]21'!#REF!</definedName>
    <definedName name="T8?L2.1" localSheetId="8">'[13]21'!#REF!</definedName>
    <definedName name="T8?L2.1" localSheetId="0">'[13]21'!#REF!</definedName>
    <definedName name="T8?L2.1" localSheetId="1">'[13]21'!#REF!</definedName>
    <definedName name="T8?L2.1">'[13]21'!#REF!</definedName>
    <definedName name="T8?L2.2" localSheetId="10">'[13]21'!#REF!</definedName>
    <definedName name="T8?L2.2" localSheetId="9">'[13]21'!#REF!</definedName>
    <definedName name="T8?L2.2" localSheetId="8">'[13]21'!#REF!</definedName>
    <definedName name="T8?L2.2" localSheetId="0">'[13]21'!#REF!</definedName>
    <definedName name="T8?L2.2" localSheetId="1">'[13]21'!#REF!</definedName>
    <definedName name="T8?L2.2">'[13]21'!#REF!</definedName>
    <definedName name="T8?L3" localSheetId="10">'[13]21'!#REF!</definedName>
    <definedName name="T8?L3" localSheetId="9">'[13]21'!#REF!</definedName>
    <definedName name="T8?L3" localSheetId="8">'[13]21'!#REF!</definedName>
    <definedName name="T8?L3" localSheetId="0">'[13]21'!#REF!</definedName>
    <definedName name="T8?L3" localSheetId="1">'[13]21'!#REF!</definedName>
    <definedName name="T8?L3">'[13]21'!#REF!</definedName>
    <definedName name="T8?L3.1" localSheetId="10">'[13]21'!#REF!</definedName>
    <definedName name="T8?L3.1" localSheetId="9">'[13]21'!#REF!</definedName>
    <definedName name="T8?L3.1" localSheetId="8">'[13]21'!#REF!</definedName>
    <definedName name="T8?L3.1" localSheetId="0">'[13]21'!#REF!</definedName>
    <definedName name="T8?L3.1" localSheetId="1">'[13]21'!#REF!</definedName>
    <definedName name="T8?L3.1">'[13]21'!#REF!</definedName>
    <definedName name="T8?L3.2" localSheetId="10">'[13]21'!#REF!</definedName>
    <definedName name="T8?L3.2" localSheetId="9">'[13]21'!#REF!</definedName>
    <definedName name="T8?L3.2" localSheetId="8">'[13]21'!#REF!</definedName>
    <definedName name="T8?L3.2" localSheetId="0">'[13]21'!#REF!</definedName>
    <definedName name="T8?L3.2" localSheetId="1">'[13]21'!#REF!</definedName>
    <definedName name="T8?L3.2">'[13]21'!#REF!</definedName>
    <definedName name="T8?L4" localSheetId="10">'[13]21'!#REF!</definedName>
    <definedName name="T8?L4" localSheetId="9">'[13]21'!#REF!</definedName>
    <definedName name="T8?L4" localSheetId="8">'[13]21'!#REF!</definedName>
    <definedName name="T8?L4" localSheetId="0">'[13]21'!#REF!</definedName>
    <definedName name="T8?L4" localSheetId="1">'[13]21'!#REF!</definedName>
    <definedName name="T8?L4">'[13]21'!#REF!</definedName>
    <definedName name="T8?L4.1" localSheetId="10">'[13]21'!#REF!</definedName>
    <definedName name="T8?L4.1" localSheetId="9">'[13]21'!#REF!</definedName>
    <definedName name="T8?L4.1" localSheetId="8">'[13]21'!#REF!</definedName>
    <definedName name="T8?L4.1" localSheetId="0">'[13]21'!#REF!</definedName>
    <definedName name="T8?L4.1" localSheetId="1">'[13]21'!#REF!</definedName>
    <definedName name="T8?L4.1">'[13]21'!#REF!</definedName>
    <definedName name="T8?L4.2" localSheetId="10">'[13]21'!#REF!</definedName>
    <definedName name="T8?L4.2" localSheetId="9">'[13]21'!#REF!</definedName>
    <definedName name="T8?L4.2" localSheetId="8">'[13]21'!#REF!</definedName>
    <definedName name="T8?L4.2" localSheetId="0">'[13]21'!#REF!</definedName>
    <definedName name="T8?L4.2" localSheetId="1">'[13]21'!#REF!</definedName>
    <definedName name="T8?L4.2">'[13]21'!#REF!</definedName>
    <definedName name="T8?L5" localSheetId="10">'[13]21'!#REF!</definedName>
    <definedName name="T8?L5" localSheetId="9">'[13]21'!#REF!</definedName>
    <definedName name="T8?L5" localSheetId="8">'[13]21'!#REF!</definedName>
    <definedName name="T8?L5" localSheetId="0">'[13]21'!#REF!</definedName>
    <definedName name="T8?L5" localSheetId="1">'[13]21'!#REF!</definedName>
    <definedName name="T8?L5">'[13]21'!#REF!</definedName>
    <definedName name="T8?L5.1" localSheetId="10">'[13]21'!#REF!</definedName>
    <definedName name="T8?L5.1" localSheetId="9">'[13]21'!#REF!</definedName>
    <definedName name="T8?L5.1" localSheetId="8">'[13]21'!#REF!</definedName>
    <definedName name="T8?L5.1" localSheetId="0">'[13]21'!#REF!</definedName>
    <definedName name="T8?L5.1" localSheetId="1">'[13]21'!#REF!</definedName>
    <definedName name="T8?L5.1">'[13]21'!#REF!</definedName>
    <definedName name="T8?L5.2" localSheetId="10">'[13]21'!#REF!</definedName>
    <definedName name="T8?L5.2" localSheetId="9">'[13]21'!#REF!</definedName>
    <definedName name="T8?L5.2" localSheetId="8">'[13]21'!#REF!</definedName>
    <definedName name="T8?L5.2" localSheetId="0">'[13]21'!#REF!</definedName>
    <definedName name="T8?L5.2" localSheetId="1">'[13]21'!#REF!</definedName>
    <definedName name="T8?L5.2">'[13]21'!#REF!</definedName>
    <definedName name="T8?L6" localSheetId="10">'[13]21'!#REF!</definedName>
    <definedName name="T8?L6" localSheetId="9">'[13]21'!#REF!</definedName>
    <definedName name="T8?L6" localSheetId="8">'[13]21'!#REF!</definedName>
    <definedName name="T8?L6" localSheetId="0">'[13]21'!#REF!</definedName>
    <definedName name="T8?L6" localSheetId="1">'[13]21'!#REF!</definedName>
    <definedName name="T8?L6">'[13]21'!#REF!</definedName>
    <definedName name="T8?L6.1" localSheetId="10">'[13]21'!#REF!</definedName>
    <definedName name="T8?L6.1" localSheetId="9">'[13]21'!#REF!</definedName>
    <definedName name="T8?L6.1" localSheetId="8">'[13]21'!#REF!</definedName>
    <definedName name="T8?L6.1" localSheetId="0">'[13]21'!#REF!</definedName>
    <definedName name="T8?L6.1" localSheetId="1">'[13]21'!#REF!</definedName>
    <definedName name="T8?L6.1">'[13]21'!#REF!</definedName>
    <definedName name="T8?L6.2" localSheetId="10">'[13]21'!#REF!</definedName>
    <definedName name="T8?L6.2" localSheetId="9">'[13]21'!#REF!</definedName>
    <definedName name="T8?L6.2" localSheetId="8">'[13]21'!#REF!</definedName>
    <definedName name="T8?L6.2" localSheetId="0">'[13]21'!#REF!</definedName>
    <definedName name="T8?L6.2" localSheetId="1">'[13]21'!#REF!</definedName>
    <definedName name="T8?L6.2">'[13]21'!#REF!</definedName>
    <definedName name="T8?L7" localSheetId="10">'[13]21'!#REF!</definedName>
    <definedName name="T8?L7" localSheetId="9">'[13]21'!#REF!</definedName>
    <definedName name="T8?L7" localSheetId="8">'[13]21'!#REF!</definedName>
    <definedName name="T8?L7" localSheetId="0">'[13]21'!#REF!</definedName>
    <definedName name="T8?L7" localSheetId="1">'[13]21'!#REF!</definedName>
    <definedName name="T8?L7">'[13]21'!#REF!</definedName>
    <definedName name="T8?L7.1" localSheetId="10">'[13]21'!#REF!</definedName>
    <definedName name="T8?L7.1" localSheetId="9">'[13]21'!#REF!</definedName>
    <definedName name="T8?L7.1" localSheetId="8">'[13]21'!#REF!</definedName>
    <definedName name="T8?L7.1" localSheetId="0">'[13]21'!#REF!</definedName>
    <definedName name="T8?L7.1" localSheetId="1">'[13]21'!#REF!</definedName>
    <definedName name="T8?L7.1">'[13]21'!#REF!</definedName>
    <definedName name="T8?L7.2" localSheetId="10">'[13]21'!#REF!</definedName>
    <definedName name="T8?L7.2" localSheetId="9">'[13]21'!#REF!</definedName>
    <definedName name="T8?L7.2" localSheetId="8">'[13]21'!#REF!</definedName>
    <definedName name="T8?L7.2" localSheetId="0">'[13]21'!#REF!</definedName>
    <definedName name="T8?L7.2" localSheetId="1">'[13]21'!#REF!</definedName>
    <definedName name="T8?L7.2">'[13]21'!#REF!</definedName>
    <definedName name="T8?L9" localSheetId="10">'[13]21'!#REF!</definedName>
    <definedName name="T8?L9" localSheetId="9">'[13]21'!#REF!</definedName>
    <definedName name="T8?L9" localSheetId="8">'[13]21'!#REF!</definedName>
    <definedName name="T8?L9" localSheetId="0">'[13]21'!#REF!</definedName>
    <definedName name="T8?L9" localSheetId="1">'[13]21'!#REF!</definedName>
    <definedName name="T8?L9">'[13]21'!#REF!</definedName>
    <definedName name="T8?L9.1" localSheetId="10">'[13]21'!#REF!</definedName>
    <definedName name="T8?L9.1" localSheetId="9">'[13]21'!#REF!</definedName>
    <definedName name="T8?L9.1" localSheetId="8">'[13]21'!#REF!</definedName>
    <definedName name="T8?L9.1" localSheetId="0">'[13]21'!#REF!</definedName>
    <definedName name="T8?L9.1" localSheetId="1">'[13]21'!#REF!</definedName>
    <definedName name="T8?L9.1">'[13]21'!#REF!</definedName>
    <definedName name="T8?L9.2" localSheetId="10">'[13]21'!#REF!</definedName>
    <definedName name="T8?L9.2" localSheetId="9">'[13]21'!#REF!</definedName>
    <definedName name="T8?L9.2" localSheetId="8">'[13]21'!#REF!</definedName>
    <definedName name="T8?L9.2" localSheetId="0">'[13]21'!#REF!</definedName>
    <definedName name="T8?L9.2" localSheetId="1">'[13]21'!#REF!</definedName>
    <definedName name="T8?L9.2">'[13]21'!#REF!</definedName>
    <definedName name="T8?Title" localSheetId="10">'[13]21'!#REF!</definedName>
    <definedName name="T8?Title" localSheetId="9">'[13]21'!#REF!</definedName>
    <definedName name="T8?Title" localSheetId="8">'[13]21'!#REF!</definedName>
    <definedName name="T8?Title" localSheetId="0">'[13]21'!#REF!</definedName>
    <definedName name="T8?Title" localSheetId="1">'[13]21'!#REF!</definedName>
    <definedName name="T8?Title">'[13]21'!#REF!</definedName>
    <definedName name="T8?unit?ПРЦ" localSheetId="10">'[13]21'!#REF!</definedName>
    <definedName name="T8?unit?ПРЦ" localSheetId="9">'[13]21'!#REF!</definedName>
    <definedName name="T8?unit?ПРЦ" localSheetId="8">'[13]21'!#REF!</definedName>
    <definedName name="T8?unit?ПРЦ" localSheetId="0">'[13]21'!#REF!</definedName>
    <definedName name="T8?unit?ПРЦ" localSheetId="1">'[13]21'!#REF!</definedName>
    <definedName name="T8?unit?ПРЦ">'[13]21'!#REF!</definedName>
    <definedName name="T8?unit?ТРУБ">'[11]8'!$D$40:$H$42,'[11]8'!$D$6:$H$32</definedName>
    <definedName name="T9?axis?ПРД?БАЗ">'[11]9'!$I$6:$J$16,'[11]9'!$F$6:$G$16</definedName>
    <definedName name="T9?axis?ПРД?ПРЕД">'[11]9'!$K$6:$L$16,'[11]9'!$D$6:$E$16</definedName>
    <definedName name="T9?axis?ПФ?ПЛАН">'[11]9'!$I$6:$I$16,'[11]9'!$D$6:$D$16,'[11]9'!$K$6:$K$16,'[11]9'!$F$6:$F$16</definedName>
    <definedName name="T9?axis?ПФ?ФАКТ">'[11]9'!$J$6:$J$16,'[11]9'!$E$6:$E$16,'[11]9'!$L$6:$L$16,'[11]9'!$G$6:$G$16</definedName>
    <definedName name="T9?Data">'[11]9'!$D$6:$L$6, '[11]9'!$D$8:$L$9, '[11]9'!$D$11:$L$16</definedName>
    <definedName name="T9?unit?РУБ.МВТЧ">'[11]9'!$D$8:$H$8, '[11]9'!$D$11:$H$11</definedName>
    <definedName name="T9?unit?ТРУБ">'[11]9'!$D$9:$H$9, '[11]9'!$D$12:$H$16</definedName>
    <definedName name="TARGET">[14]TEHSHEET!$I$42:$I$45</definedName>
    <definedName name="TOTAL" localSheetId="9">P1_TOTAL,P2_TOTAL,P3_TOTAL,P4_TOTAL,P5_TOTAL</definedName>
    <definedName name="TOTAL" localSheetId="8">P1_TOTAL,P2_TOTAL,P3_TOTAL,P4_TOTAL,P5_TOTAL</definedName>
    <definedName name="TOTAL" localSheetId="0">P1_TOTAL,P2_TOTAL,P3_TOTAL,P4_TOTAL,P5_TOTAL</definedName>
    <definedName name="TOTAL" localSheetId="1">P1_TOTAL,P2_TOTAL,P3_TOTAL,P4_TOTAL,P5_TOTAL</definedName>
    <definedName name="TOTAL">P1_TOTAL,P2_TOTAL,P3_TOTAL,P4_TOTAL,P5_TOTAL</definedName>
    <definedName name="type_flag">[2]Титульный!$F$8</definedName>
    <definedName name="uka">#N/A</definedName>
    <definedName name="А77">[15]Рейтинг!$A$14</definedName>
    <definedName name="БазовыйПериод">[4]Заголовок!$B$15</definedName>
    <definedName name="БС">[16]Справочники!$A$4:$A$6</definedName>
    <definedName name="в23ё">#N/A</definedName>
    <definedName name="вв">#N/A</definedName>
    <definedName name="вл91" localSheetId="10">'[17]11.08'!#REF!</definedName>
    <definedName name="вл91" localSheetId="9">'[17]11.08'!#REF!</definedName>
    <definedName name="вл91" localSheetId="8">'[17]11.08'!#REF!</definedName>
    <definedName name="вл91" localSheetId="0">'[17]11.08'!#REF!</definedName>
    <definedName name="вл91" localSheetId="1">'[17]11.08'!#REF!</definedName>
    <definedName name="вл91">'[17]11.08'!#REF!</definedName>
    <definedName name="второй" localSheetId="10">#REF!</definedName>
    <definedName name="второй" localSheetId="9">#REF!</definedName>
    <definedName name="второй" localSheetId="8">#REF!</definedName>
    <definedName name="второй" localSheetId="0">#REF!</definedName>
    <definedName name="второй" localSheetId="1">#REF!</definedName>
    <definedName name="второй">#REF!</definedName>
    <definedName name="гггр">#N/A</definedName>
    <definedName name="ддд">#N/A</definedName>
    <definedName name="доли1">'[18]эл ст'!$368:$368</definedName>
    <definedName name="ДРУГОЕ">[19]Справочники!$A$26:$A$28</definedName>
    <definedName name="_xlnm.Print_Titles" localSheetId="0">'прил 1'!$12:$13</definedName>
    <definedName name="й">#N/A</definedName>
    <definedName name="йй">#N/A</definedName>
    <definedName name="йййййййййййййййййййййййй">#N/A</definedName>
    <definedName name="кв3">#N/A</definedName>
    <definedName name="квартал">#N/A</definedName>
    <definedName name="ке">#N/A</definedName>
    <definedName name="коэф1" localSheetId="10">#REF!</definedName>
    <definedName name="коэф1" localSheetId="9">#REF!</definedName>
    <definedName name="коэф1" localSheetId="8">#REF!</definedName>
    <definedName name="коэф1" localSheetId="0">#REF!</definedName>
    <definedName name="коэф1" localSheetId="1">#REF!</definedName>
    <definedName name="коэф1">#REF!</definedName>
    <definedName name="коэф2" localSheetId="10">#REF!</definedName>
    <definedName name="коэф2" localSheetId="9">#REF!</definedName>
    <definedName name="коэф2" localSheetId="8">#REF!</definedName>
    <definedName name="коэф2" localSheetId="0">#REF!</definedName>
    <definedName name="коэф2" localSheetId="1">#REF!</definedName>
    <definedName name="коэф2">#REF!</definedName>
    <definedName name="коэф3" localSheetId="10">#REF!</definedName>
    <definedName name="коэф3" localSheetId="9">#REF!</definedName>
    <definedName name="коэф3" localSheetId="8">#REF!</definedName>
    <definedName name="коэф3" localSheetId="0">#REF!</definedName>
    <definedName name="коэф3" localSheetId="1">#REF!</definedName>
    <definedName name="коэф3">#REF!</definedName>
    <definedName name="коэф4" localSheetId="10">#REF!</definedName>
    <definedName name="коэф4" localSheetId="9">#REF!</definedName>
    <definedName name="коэф4" localSheetId="8">#REF!</definedName>
    <definedName name="коэф4" localSheetId="0">#REF!</definedName>
    <definedName name="коэф4" localSheetId="1">#REF!</definedName>
    <definedName name="коэф4">#REF!</definedName>
    <definedName name="лена">#N/A</definedName>
    <definedName name="лод">#N/A</definedName>
    <definedName name="Макрос1" localSheetId="10">#REF!</definedName>
    <definedName name="Макрос1" localSheetId="9">#REF!</definedName>
    <definedName name="Макрос1" localSheetId="8">#REF!</definedName>
    <definedName name="Макрос1" localSheetId="0">#REF!</definedName>
    <definedName name="Макрос1" localSheetId="1">#REF!</definedName>
    <definedName name="Макрос1">#REF!</definedName>
    <definedName name="Макрос3" localSheetId="10">#REF!</definedName>
    <definedName name="Макрос3" localSheetId="9">#REF!</definedName>
    <definedName name="Макрос3" localSheetId="8">#REF!</definedName>
    <definedName name="Макрос3" localSheetId="0">#REF!</definedName>
    <definedName name="Макрос3" localSheetId="1">#REF!</definedName>
    <definedName name="Макрос3">#REF!</definedName>
    <definedName name="Матрица__сводной___сметы_расходов_из_себестоимости_на_2009_год">'[20]Матрица 2009г.'!$C$9:$AR$156</definedName>
    <definedName name="мрпоп" localSheetId="0">[0]!P1_SCOPE_16_PRT,[0]!P2_SCOPE_16_PRT</definedName>
    <definedName name="мрпоп">[0]!P1_SCOPE_16_PRT,[0]!P2_SCOPE_16_PRT</definedName>
    <definedName name="Мс12" localSheetId="10">#REF!</definedName>
    <definedName name="Мс12" localSheetId="9">#REF!</definedName>
    <definedName name="Мс12" localSheetId="8">#REF!</definedName>
    <definedName name="Мс12" localSheetId="0">#REF!</definedName>
    <definedName name="Мс12" localSheetId="1">#REF!</definedName>
    <definedName name="Мс12">#REF!</definedName>
    <definedName name="мым">#N/A</definedName>
    <definedName name="н" localSheetId="9">P1_T2.1?Protection</definedName>
    <definedName name="н" localSheetId="8">P1_T2.1?Protection</definedName>
    <definedName name="н" localSheetId="0">P1_T2.1?Protection</definedName>
    <definedName name="н" localSheetId="1">P1_T2.1?Protection</definedName>
    <definedName name="н">P1_T2.1?Protection</definedName>
    <definedName name="_xlnm.Print_Area" localSheetId="4">пр2!$A$1:$E$11</definedName>
    <definedName name="_xlnm.Print_Area" localSheetId="11">пр2_2013!$B$1:$G$18</definedName>
    <definedName name="_xlnm.Print_Area" localSheetId="10">пр2_2014!$B$1:$G$26</definedName>
    <definedName name="_xlnm.Print_Area" localSheetId="9">пр2_2018!$B$1:$G$23</definedName>
    <definedName name="_xlnm.Print_Area" localSheetId="8">пр2_2019!$B$1:$G$23</definedName>
    <definedName name="_xlnm.Print_Area" localSheetId="5">пр3!$A$1:$G$17</definedName>
    <definedName name="_xlnm.Print_Area" localSheetId="7">пр5!$A$1:$J$20</definedName>
    <definedName name="_xlnm.Print_Area" localSheetId="0">'прил 1'!$A$1:$H$14</definedName>
    <definedName name="_xlnm.Print_Area" localSheetId="2">'прил 2_2025'!$A$1:$G$18</definedName>
    <definedName name="_xlnm.Print_Area" localSheetId="3">'прил 3'!$B$1:$F$55</definedName>
    <definedName name="_xlnm.Print_Area" localSheetId="12">себестоимость!$A$1:$K$43</definedName>
    <definedName name="оро">#N/A</definedName>
    <definedName name="первый" localSheetId="10">#REF!</definedName>
    <definedName name="первый" localSheetId="9">#REF!</definedName>
    <definedName name="первый" localSheetId="8">#REF!</definedName>
    <definedName name="первый" localSheetId="0">#REF!</definedName>
    <definedName name="первый" localSheetId="1">#REF!</definedName>
    <definedName name="первый">#REF!</definedName>
    <definedName name="ПериодРегулирования">[4]Заголовок!$B$14</definedName>
    <definedName name="показатель" localSheetId="10">#REF!</definedName>
    <definedName name="показатель" localSheetId="9">#REF!</definedName>
    <definedName name="показатель" localSheetId="8">#REF!</definedName>
    <definedName name="показатель" localSheetId="0">#REF!</definedName>
    <definedName name="показатель" localSheetId="1">#REF!</definedName>
    <definedName name="показатель">#REF!</definedName>
    <definedName name="ПоследнийГод">[4]Заголовок!$B$16</definedName>
    <definedName name="ПЭ">[19]Справочники!$A$10:$A$12</definedName>
    <definedName name="р" localSheetId="0">[0]!P5_SCOPE_PER_PRT,[0]!P6_SCOPE_PER_PRT,[0]!P7_SCOPE_PER_PRT,'прил 1'!P8_SCOPE_PER_PRT</definedName>
    <definedName name="р">[0]!P5_SCOPE_PER_PRT,[0]!P6_SCOPE_PER_PRT,[0]!P7_SCOPE_PER_PRT,[0]!P8_SCOPE_PER_PRT</definedName>
    <definedName name="РГК">[19]Справочники!$A$4:$A$4</definedName>
    <definedName name="_xlnm.Recorder" localSheetId="10">#REF!</definedName>
    <definedName name="_xlnm.Recorder" localSheetId="9">#REF!</definedName>
    <definedName name="_xlnm.Recorder" localSheetId="8">#REF!</definedName>
    <definedName name="_xlnm.Recorder" localSheetId="0">#REF!</definedName>
    <definedName name="_xlnm.Recorder" localSheetId="1">#REF!</definedName>
    <definedName name="_xlnm.Recorder">#REF!</definedName>
    <definedName name="реч">#N/A</definedName>
    <definedName name="ропор">#N/A</definedName>
    <definedName name="с">#N/A</definedName>
    <definedName name="Собст">'[18]эл ст'!$360:$360</definedName>
    <definedName name="Собств">'[18]эл ст'!$369:$369</definedName>
    <definedName name="сс">#N/A</definedName>
    <definedName name="сссс">#N/A</definedName>
    <definedName name="ссы">#N/A</definedName>
    <definedName name="третий" localSheetId="10">#REF!</definedName>
    <definedName name="третий" localSheetId="9">#REF!</definedName>
    <definedName name="третий" localSheetId="8">#REF!</definedName>
    <definedName name="третий" localSheetId="0">#REF!</definedName>
    <definedName name="третий" localSheetId="1">#REF!</definedName>
    <definedName name="третий">#REF!</definedName>
    <definedName name="у">#N/A</definedName>
    <definedName name="УГОЛЬ">[19]Справочники!$A$19:$A$21</definedName>
    <definedName name="ц">#N/A</definedName>
    <definedName name="цу">#N/A</definedName>
    <definedName name="четвертый" localSheetId="10">#REF!</definedName>
    <definedName name="четвертый" localSheetId="9">#REF!</definedName>
    <definedName name="четвертый" localSheetId="8">#REF!</definedName>
    <definedName name="четвертый" localSheetId="0">#REF!</definedName>
    <definedName name="четвертый" localSheetId="1">#REF!</definedName>
    <definedName name="четвертый">#REF!</definedName>
    <definedName name="шшшшшо">#N/A</definedName>
    <definedName name="ыв">#N/A</definedName>
    <definedName name="ыыыы">#N/A</definedName>
    <definedName name="яяя">#N/A</definedName>
  </definedNames>
  <calcPr calcId="152511"/>
</workbook>
</file>

<file path=xl/calcChain.xml><?xml version="1.0" encoding="utf-8"?>
<calcChain xmlns="http://schemas.openxmlformats.org/spreadsheetml/2006/main">
  <c r="H34" i="65" l="1"/>
  <c r="G34" i="65"/>
  <c r="H30" i="65"/>
  <c r="G30" i="65"/>
  <c r="J29" i="65"/>
  <c r="K30" i="65" s="1"/>
  <c r="H29" i="65"/>
  <c r="G29" i="65"/>
  <c r="C26" i="65"/>
  <c r="K34" i="65" l="1"/>
  <c r="C28" i="47" l="1"/>
  <c r="I19" i="65" l="1"/>
  <c r="H19" i="65"/>
  <c r="I28" i="47" l="1"/>
  <c r="I26" i="47"/>
  <c r="K24" i="47"/>
  <c r="I25" i="47"/>
  <c r="I21" i="47"/>
  <c r="I19" i="47"/>
  <c r="I16" i="47"/>
  <c r="I15" i="47"/>
  <c r="I11" i="47"/>
  <c r="I10" i="47"/>
  <c r="I8" i="47"/>
  <c r="F25" i="47"/>
  <c r="F13" i="47"/>
  <c r="F10" i="47" l="1"/>
  <c r="F28" i="47"/>
  <c r="F5" i="47"/>
  <c r="F18" i="47"/>
  <c r="F22" i="47"/>
  <c r="F8" i="47"/>
  <c r="F11" i="47"/>
  <c r="F15" i="47"/>
  <c r="F20" i="47"/>
  <c r="I13" i="47"/>
  <c r="F16" i="47"/>
  <c r="F21" i="47"/>
  <c r="F27" i="47"/>
  <c r="I5" i="47"/>
  <c r="I18" i="47"/>
  <c r="I20" i="47"/>
  <c r="I23" i="47"/>
  <c r="F6" i="47"/>
  <c r="F19" i="47"/>
  <c r="G24" i="47"/>
  <c r="I6" i="47"/>
  <c r="K17" i="47"/>
  <c r="I27" i="47"/>
  <c r="H24" i="47"/>
  <c r="F7" i="47"/>
  <c r="F14" i="47"/>
  <c r="H17" i="47"/>
  <c r="F23" i="47"/>
  <c r="F26" i="47"/>
  <c r="I7" i="47"/>
  <c r="I14" i="47"/>
  <c r="I22" i="47"/>
  <c r="J17" i="47"/>
  <c r="J24" i="47"/>
  <c r="G17" i="47"/>
  <c r="H12" i="47" l="1"/>
  <c r="I17" i="47"/>
  <c r="F17" i="47"/>
  <c r="K12" i="47"/>
  <c r="F24" i="47"/>
  <c r="H9" i="47"/>
  <c r="I24" i="47"/>
  <c r="J12" i="47"/>
  <c r="G12" i="47"/>
  <c r="J9" i="47" l="1"/>
  <c r="K9" i="47"/>
  <c r="G9" i="47"/>
  <c r="F12" i="47"/>
  <c r="H4" i="47"/>
  <c r="I12" i="47"/>
  <c r="I9" i="47" l="1"/>
  <c r="K4" i="47"/>
  <c r="F9" i="47"/>
  <c r="J4" i="47"/>
  <c r="G4" i="47"/>
  <c r="F4" i="47" l="1"/>
  <c r="I4" i="47"/>
  <c r="D17" i="65" l="1"/>
  <c r="E17" i="65"/>
  <c r="E18" i="65" l="1"/>
  <c r="F17" i="65"/>
  <c r="D18" i="65"/>
  <c r="E20" i="65" l="1"/>
  <c r="F18" i="65"/>
  <c r="D20" i="65"/>
  <c r="F19" i="65" l="1"/>
  <c r="C19" i="65" l="1"/>
  <c r="C20" i="65" s="1"/>
  <c r="F20" i="65" s="1"/>
  <c r="C27" i="47" l="1"/>
  <c r="C26" i="47"/>
  <c r="C25" i="47"/>
  <c r="E24" i="47"/>
  <c r="D24" i="47"/>
  <c r="C23" i="47"/>
  <c r="C22" i="47"/>
  <c r="C21" i="47"/>
  <c r="C20" i="47"/>
  <c r="C19" i="47"/>
  <c r="C18" i="47"/>
  <c r="E17" i="47"/>
  <c r="D17" i="47"/>
  <c r="C16" i="47"/>
  <c r="C15" i="47"/>
  <c r="C14" i="47"/>
  <c r="C13" i="47"/>
  <c r="C11" i="47"/>
  <c r="C10" i="47"/>
  <c r="C8" i="47"/>
  <c r="C7" i="47"/>
  <c r="C6" i="47"/>
  <c r="C5" i="47"/>
  <c r="E12" i="47" l="1"/>
  <c r="C24" i="47"/>
  <c r="D12" i="47"/>
  <c r="C17" i="47"/>
  <c r="E9" i="47" l="1"/>
  <c r="E4" i="47" s="1"/>
  <c r="D9" i="47"/>
  <c r="C12" i="47"/>
  <c r="D4" i="47" l="1"/>
  <c r="C9" i="47"/>
  <c r="C4" i="47" l="1"/>
  <c r="D9" i="43" l="1"/>
  <c r="D8" i="43"/>
  <c r="E8" i="43"/>
  <c r="F8" i="43"/>
  <c r="F9" i="43" l="1"/>
  <c r="D11" i="43"/>
  <c r="G8" i="43"/>
  <c r="E9" i="43"/>
  <c r="G9" i="43" l="1"/>
  <c r="F8" i="5" l="1"/>
  <c r="E8" i="5"/>
  <c r="E16" i="5" l="1"/>
  <c r="D16" i="5" s="1"/>
  <c r="E8" i="27" l="1"/>
  <c r="I17" i="65" s="1"/>
  <c r="F8" i="27"/>
  <c r="J17" i="65" s="1"/>
  <c r="D8" i="27"/>
  <c r="H17" i="65" s="1"/>
  <c r="D9" i="27"/>
  <c r="H18" i="65" s="1"/>
  <c r="E17" i="5"/>
  <c r="G8" i="27" l="1"/>
  <c r="K17" i="65" s="1"/>
  <c r="F9" i="27"/>
  <c r="J18" i="65" s="1"/>
  <c r="E9" i="27"/>
  <c r="I18" i="65" s="1"/>
  <c r="G9" i="27" l="1"/>
  <c r="K18" i="65" s="1"/>
  <c r="D11" i="27" l="1"/>
  <c r="E12" i="2" l="1"/>
  <c r="F12" i="2" l="1"/>
  <c r="F12" i="5"/>
  <c r="E12" i="5"/>
  <c r="F9" i="2"/>
  <c r="F9" i="5"/>
  <c r="E9" i="5"/>
  <c r="E11" i="5" s="1"/>
  <c r="E9" i="2"/>
  <c r="E11" i="2" s="1"/>
  <c r="F11" i="2" l="1"/>
  <c r="F11" i="5"/>
  <c r="D9" i="2" l="1"/>
  <c r="D8" i="2" l="1"/>
  <c r="D11" i="2"/>
  <c r="D10" i="2"/>
  <c r="D10" i="5"/>
  <c r="D11" i="5"/>
  <c r="D8" i="5"/>
  <c r="G8" i="5" s="1"/>
  <c r="D9" i="5" l="1"/>
  <c r="G9" i="5" s="1"/>
  <c r="D12" i="5"/>
  <c r="G11" i="5"/>
  <c r="G11" i="2"/>
  <c r="G9" i="2"/>
  <c r="G8" i="2"/>
  <c r="G12" i="5" l="1"/>
  <c r="D14" i="5"/>
  <c r="D12" i="2"/>
  <c r="G12" i="2" l="1"/>
</calcChain>
</file>

<file path=xl/sharedStrings.xml><?xml version="1.0" encoding="utf-8"?>
<sst xmlns="http://schemas.openxmlformats.org/spreadsheetml/2006/main" count="523" uniqueCount="215">
  <si>
    <t>Подготовка и выдача сетевой организацией технических условий Заявителю (ТУ)</t>
  </si>
  <si>
    <t>Расходы по выполнению мероприятий по технологическому присоединению, всего</t>
  </si>
  <si>
    <t>тыс. руб.</t>
  </si>
  <si>
    <t>Прочие расходы, всего, в том числе:</t>
  </si>
  <si>
    <t>- работы и услуги производственного характера</t>
  </si>
  <si>
    <t>- налоги и сборы, уменьшающие налогооблагаемую базу на прибыль организаций, всего</t>
  </si>
  <si>
    <t>- расходы на услуги банков</t>
  </si>
  <si>
    <t>- прочие обоснованные расходы</t>
  </si>
  <si>
    <t>- денежные выплаты социального характера (по Коллективному договору)</t>
  </si>
  <si>
    <t>Приложение № 2</t>
  </si>
  <si>
    <t>к Методическим указаниям</t>
  </si>
  <si>
    <t>N п/п</t>
  </si>
  <si>
    <t>Наименование мероприятий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</si>
  <si>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</si>
  <si>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</si>
  <si>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согласно приложению 3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</si>
  <si>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</si>
  <si>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</si>
  <si>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1.</t>
  </si>
  <si>
    <t>2.</t>
  </si>
  <si>
    <t>Проверка сетевой организацией выполнения Заявителем ТУ</t>
  </si>
  <si>
    <t>3.</t>
  </si>
  <si>
    <t>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</si>
  <si>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4.</t>
  </si>
  <si>
    <t>Фактические действия по присоединению и обеспечению работы Устройств в электрической сети</t>
  </si>
  <si>
    <t>Расчет</t>
  </si>
  <si>
    <t>Показатели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</si>
  <si>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</si>
  <si>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</si>
  <si>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</si>
  <si>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</si>
  <si>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</si>
  <si>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</si>
  <si>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</si>
  <si>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</si>
  <si>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</si>
  <si>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1.5.1.</t>
  </si>
  <si>
    <t>1.5.2.</t>
  </si>
  <si>
    <t>1.5.3.</t>
  </si>
  <si>
    <t>-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</si>
  <si>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</si>
  <si>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</si>
  <si>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</si>
  <si>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</si>
  <si>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</si>
  <si>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иные услуги, связанные с деятельностью по технологическому присоединению</t>
  </si>
  <si>
    <t>1.5.3.4.</t>
  </si>
  <si>
    <t>плата за аренду имущества</t>
  </si>
  <si>
    <t>1.5.3.5.</t>
  </si>
  <si>
    <t>другие прочие расходы, связанные с производством и реализацией</t>
  </si>
  <si>
    <t>1.6.</t>
  </si>
  <si>
    <t>Внереализационные расходы, всего</t>
  </si>
  <si>
    <t>1.6.1.</t>
  </si>
  <si>
    <t>1.6.2.</t>
  </si>
  <si>
    <t>- % за пользование кредитом</t>
  </si>
  <si>
    <t>1.6.3.</t>
  </si>
  <si>
    <t>1.6.4.</t>
  </si>
  <si>
    <t xml:space="preserve">Расходы на выполнение мероприятий по технологическому присоединению, 
предусмотренным подпунктами «а», «в» - «д» пункта 16 Методических указаний,
 по филиалу ПАО "МРСК Волги" - "Саратовские распределительные сети" за 2013 год </t>
  </si>
  <si>
    <t>Итого по мероприятиям ТП</t>
  </si>
  <si>
    <t>по мероприятию «а»</t>
  </si>
  <si>
    <t>по мероприятию «в»</t>
  </si>
  <si>
    <t>проверка</t>
  </si>
  <si>
    <t>Утвержденная ставка С1</t>
  </si>
  <si>
    <t>№ п/п</t>
  </si>
  <si>
    <t>0,4 кВ</t>
  </si>
  <si>
    <t>1 - 20 кВ</t>
  </si>
  <si>
    <t>35 кВ и выше</t>
  </si>
  <si>
    <t>До 15 кВт - всего</t>
  </si>
  <si>
    <t>От 15 до 150 кВт - всего</t>
  </si>
  <si>
    <t>в том числе по индивидуальному проекту</t>
  </si>
  <si>
    <t>в том числе льготная категория*</t>
  </si>
  <si>
    <t>х</t>
  </si>
  <si>
    <t>Кремнева С.А.</t>
  </si>
  <si>
    <t>С.А. Кремнева</t>
  </si>
  <si>
    <t>Начальник департамента тарифообразования ПАО "МРСК Волги"</t>
  </si>
  <si>
    <t>__________________</t>
  </si>
  <si>
    <t xml:space="preserve">Расходы на выполнение мероприятий по технологическому присоединению, 
предусмотренным подпунктами «а» и «в» пункта 16 Методических указаний,
 по филиалу ПАО "МРСК Волги" - "Саратовские распределительные сети" за 2014 год </t>
  </si>
  <si>
    <t>Расходы по каждому мероприятию (руб.)</t>
  </si>
  <si>
    <t>1.1</t>
  </si>
  <si>
    <t>1.2</t>
  </si>
  <si>
    <t>1.3</t>
  </si>
  <si>
    <t>2.1</t>
  </si>
  <si>
    <t>2.1.1</t>
  </si>
  <si>
    <t>2.1.2</t>
  </si>
  <si>
    <t>до 15 кВт (льготная категория)</t>
  </si>
  <si>
    <t>Заместитель генерального директора 
по экономике и финансам ПАО "МРСК Волги"</t>
  </si>
  <si>
    <t>И.Ю. Пучкова</t>
  </si>
  <si>
    <t>(8452)30-25-79</t>
  </si>
  <si>
    <t>С.А. Рябикина</t>
  </si>
  <si>
    <t>Приложение 1</t>
  </si>
  <si>
    <t>в т.ч. филиал</t>
  </si>
  <si>
    <t>ИА МРСК Волги</t>
  </si>
  <si>
    <t>2017 год (факт)</t>
  </si>
  <si>
    <t xml:space="preserve">Вспомогательные материалы </t>
  </si>
  <si>
    <t xml:space="preserve">Энергия на хозяйственные нужды </t>
  </si>
  <si>
    <t xml:space="preserve">Оплата труда ППП </t>
  </si>
  <si>
    <t>1.4</t>
  </si>
  <si>
    <t xml:space="preserve">Отчисления на страховые взносы </t>
  </si>
  <si>
    <t>1.5</t>
  </si>
  <si>
    <t>1.5.1</t>
  </si>
  <si>
    <t>1.5.2</t>
  </si>
  <si>
    <t>1.5.3</t>
  </si>
  <si>
    <t>- работы и услуги непроизводственного характера, 
в т.ч.:</t>
  </si>
  <si>
    <t>1.5.3.1</t>
  </si>
  <si>
    <t xml:space="preserve">услуги связи </t>
  </si>
  <si>
    <t>1.5.3.2</t>
  </si>
  <si>
    <t xml:space="preserve">расходы на охрану и пожарную безопасность </t>
  </si>
  <si>
    <t>1.5.3.3</t>
  </si>
  <si>
    <t xml:space="preserve">расходы на информационное обслуживание, консультационные и юридические услуги </t>
  </si>
  <si>
    <t>1.5.3.4</t>
  </si>
  <si>
    <t xml:space="preserve">плата за аренду имущества </t>
  </si>
  <si>
    <t>1.5.3.5</t>
  </si>
  <si>
    <t xml:space="preserve">другие прочие расходы, связанные с производством и реализацией </t>
  </si>
  <si>
    <t>1.5.3.5.1</t>
  </si>
  <si>
    <t>Амортизация основных средств и НМА</t>
  </si>
  <si>
    <t>1.5.3.5.2</t>
  </si>
  <si>
    <t>НПФ Энергетики</t>
  </si>
  <si>
    <t>1.5.3.5.3</t>
  </si>
  <si>
    <t xml:space="preserve"> Командировочные  расходы</t>
  </si>
  <si>
    <t>1.5.3.5.4</t>
  </si>
  <si>
    <t>Расходы на страхование</t>
  </si>
  <si>
    <t>1.5.3.5.5</t>
  </si>
  <si>
    <t>Услуги по управлению ПАО "Россети"</t>
  </si>
  <si>
    <t>1.5.3.5.6</t>
  </si>
  <si>
    <t>другие  расходы</t>
  </si>
  <si>
    <t>1.6</t>
  </si>
  <si>
    <t xml:space="preserve">Внереализационные расходы, всего </t>
  </si>
  <si>
    <t>1.6.1</t>
  </si>
  <si>
    <t>1.6.2</t>
  </si>
  <si>
    <t xml:space="preserve">- % за пользование кредитом </t>
  </si>
  <si>
    <t>1.6.3</t>
  </si>
  <si>
    <t>1.6.4</t>
  </si>
  <si>
    <t xml:space="preserve">  </t>
  </si>
  <si>
    <t>___________</t>
  </si>
  <si>
    <t xml:space="preserve">Нисифоров А.В. </t>
  </si>
  <si>
    <t>(8452)30-26-38</t>
  </si>
  <si>
    <t>Кузнецов С.П.</t>
  </si>
  <si>
    <t>(8452)30-26-19</t>
  </si>
  <si>
    <t>2018 год (факт)</t>
  </si>
  <si>
    <t>Максимальная мощность, кВт</t>
  </si>
  <si>
    <t xml:space="preserve">Расходы на выполнение мероприятий по технологическому присоединению, 
предусмотренным подпунктами «а» и «в» пункта 16 Методических указаний,
 по филиалу ПАО "Россети Волга" - "Саратовские распределительные сети" за 2018 год </t>
  </si>
  <si>
    <t xml:space="preserve">Расходы на выполнение мероприятий по технологическому присоединению, 
предусмотренным подпунктами «а» и «в» пункта 16 Методических указаний,
 по филиалу ПАО "Россети Волга" - "Саратовские распределительные сети" за 2019 год </t>
  </si>
  <si>
    <t>Заместитель генерального директора 
по экономике и финансам ПАО "Россети Волга"</t>
  </si>
  <si>
    <t>Смета затрат по виду деятельности-технологическое присоединение по филиалу ПАО "Россети Волга" - "Саратовские распределительные сети" по факту 2017-2019 гг., тыс. руб.</t>
  </si>
  <si>
    <t>2019 год (факт)</t>
  </si>
  <si>
    <t>Объект электросетевого хозяйства/Средство коммерческого учета электрической энергии (мощности)</t>
  </si>
  <si>
    <t>Уровень напряжения, кВ</t>
  </si>
  <si>
    <t>35 кВ</t>
  </si>
  <si>
    <t>2020 год</t>
  </si>
  <si>
    <t>Приложение № 1</t>
  </si>
  <si>
    <t>к Методическим указаниям по определению размера платы</t>
  </si>
  <si>
    <t>за технологическое присоединение к электрическим сетям,</t>
  </si>
  <si>
    <t>утв. приказом Федеральной антимонопольной службы</t>
  </si>
  <si>
    <t>от 29 августа 2017 г. № 1135/17</t>
  </si>
  <si>
    <t>(в ред. от 21 апреля 2021 г.)</t>
  </si>
  <si>
    <t>Год ввода объекта</t>
  </si>
  <si>
    <t>Протяженность (для линий электропередачи), метров/
Количество пунк-
тов секциониро-
вания, штук/
Количество точек учета, штук</t>
  </si>
  <si>
    <t>Расходы на строи-
тельство объекта/
на обеспечение средствами ком-
мерческого учета электрической 
энергии (мощнос-
ти), тыс. руб.</t>
  </si>
  <si>
    <t xml:space="preserve">Расходы на выполнение мероприятий по технологическому </t>
  </si>
  <si>
    <t xml:space="preserve">присоединению, предусмотренных подпунктами «а» и «в» пункта 16 </t>
  </si>
  <si>
    <t>Информация для расчета стандартизиро- ванной тарифной ставки С1</t>
  </si>
  <si>
    <t>Расходы на одно при- соединение (руб. на одно ТП)</t>
  </si>
  <si>
    <t>Количество технологичес- ких присоеди- нений (шт.)</t>
  </si>
  <si>
    <t>Объем максималь- ной мощ- ности (кВт)</t>
  </si>
  <si>
    <t>Подготовка и выдача сетевой организацией технических условий Заявителю</t>
  </si>
  <si>
    <t>Проверка сетевой организацией выполнения технических условий Заявителем</t>
  </si>
  <si>
    <t>Выдача сетевой организацией акта об осуществлении технологического присоединения Заявителям, указанным в абзаце восьмом пункта 24 Методических указаний по определению размера платы за технологическое присоединение к электрическим сетям</t>
  </si>
  <si>
    <t>2.2</t>
  </si>
  <si>
    <t>Проверка сетевой организацией выполнения технических условий Заявителями, указанными в абзаце девятом пункта 24 Методических указаний по определению размера платы за технологическое присоединение к электрическим сетям</t>
  </si>
  <si>
    <t>Выдача сетевой организацией акта об осуществлении технологического присоединения Заявителям с максимальной мощностю до 15 кВт включительно, с максимальной мощностью до 150 кВт включительно и на уровне напряжения 0,4 кВ и ниже</t>
  </si>
  <si>
    <t>в т.ч.</t>
  </si>
  <si>
    <t>для физических лиц с максимальной мощностю до 15 кВт включительно, на уровне напряжения 0,4 кВ и ниже</t>
  </si>
  <si>
    <t>для технологического присоединения объектов Заявителей - юридических лиц или индивидуальных предпринимателей с максимальной мощностью до 150 кВт включительно, на уровне напряжения 0,4 кВ и ниже</t>
  </si>
  <si>
    <t>Проверка сетевой организацией выполнения технических условий Заявителями (за исключением групп Заявителей, указанных в пункте 2.1 настоящего приложения)</t>
  </si>
  <si>
    <t>2021 год (ожид.)</t>
  </si>
  <si>
    <t>2022 год (план)</t>
  </si>
  <si>
    <t>Калькуляция 2021 кор</t>
  </si>
  <si>
    <t xml:space="preserve">Методических указаний, по филиалу ПАО "Россети Волга" - 
"Саратовские распределительные сети" за 2018 год </t>
  </si>
  <si>
    <t>за технологическое присоединение к электрическим сетям</t>
  </si>
  <si>
    <t xml:space="preserve">Выдача сетевой организацией уведомления  об обеспечении сетевой организацией возможности присоединения к электрическим сетям Заявителям, указанным в абзаце шестом пункта 24 Методических указаний по определению размера платы за технологическое присоединение                                          к электрическим сетям </t>
  </si>
  <si>
    <t>Проверка сетевой организацией выполнения технических условий Заявителями, указанными             в абзаце седьмом пункта 24 Методических указаний по определению размера платы за технологическое присоединение к электрическим сетям</t>
  </si>
  <si>
    <t>Приложение № 1 
к Методическим указаниям по определению размера платы за технологическое присоединение к электрическим сетям</t>
  </si>
  <si>
    <t>ПРИЛОЖЕНИЕ № 2
 к стандартам раскрытия информации субъектами оптового и розничных рынков электрической энергии</t>
  </si>
  <si>
    <t>(наименование сетевой организации)</t>
  </si>
  <si>
    <t>Фактические расходы на строительство подстанций за 3 предыдущих года (тыс. рублей)</t>
  </si>
  <si>
    <t>Объем мощности, введенной в основные фонды за 3 предыдущих года (кВт)</t>
  </si>
  <si>
    <t>Строительство пунктов секционирования (распределенных пунктов)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</si>
  <si>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</si>
  <si>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Строительство центров питания и подстанций уровнем напряжения 35 кВ и выше</t>
  </si>
  <si>
    <t>ПРИЛОЖЕНИЕ № 3
 к стандартам раскрытия информации субъектами оптового и розничных рынков электрической энергии</t>
  </si>
  <si>
    <t>Информация о фактических средних данных о длине линий электропередачи 
и об объемах максимальной мощности построенных объектов 
за 3 предыдущих года по каждому мероприятию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</si>
  <si>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</si>
  <si>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</si>
  <si>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</si>
  <si>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</si>
  <si>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Строительство воздушных линий электропередачи:</t>
  </si>
  <si>
    <t>ПРИЛОЖЕНИЕ № 5
 к стандартам раскрытия информации субъектами оптового и розничных рынков электрической энергии</t>
  </si>
  <si>
    <t>Категория заявителей</t>
  </si>
  <si>
    <t>Количество заявок (штук)</t>
  </si>
  <si>
    <t>Максимальная мощность, без учета ранее присоединенной (кВт)</t>
  </si>
  <si>
    <r>
      <rPr>
        <sz val="7"/>
        <color rgb="FF000000"/>
        <rFont val="Times New Roman"/>
        <family val="1"/>
        <charset val="204"/>
      </rPr>
      <t xml:space="preserve"> </t>
    </r>
    <r>
      <rPr>
        <sz val="9.5"/>
        <color theme="1"/>
        <rFont val="Times New Roman"/>
        <family val="1"/>
        <charset val="204"/>
      </rPr>
      <t>От 150 кВт до 670 кВт - всего</t>
    </r>
  </si>
  <si>
    <t>От 670 кВт - всего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</si>
  <si>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</si>
  <si>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ПРИЛОЖЕНИЕ № 4
 к стандартам раскрытия информации субъектами оптового и розничных рынков электрической энергии</t>
  </si>
  <si>
    <t>Количество договоров (штук)</t>
  </si>
  <si>
    <t>Стоимость договоров (без НДС) (тыс. рублей)</t>
  </si>
  <si>
    <t>-</t>
  </si>
  <si>
    <t>Информация о фактических средних данных о присоединенных объемах максимальной мощности за предыдущий год по каждому мероприятию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</si>
  <si>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ООО "ЧСК", а также на обеспечение средствами коммерческого учета электрической энергии (мощности)</t>
  </si>
  <si>
    <t>ООО "ЧСК"</t>
  </si>
  <si>
    <t>Методических указаний по определению размера платы за технологическое 
присоединение к электрическим сетям, по ООО "ЧСК" за 2025 год</t>
  </si>
  <si>
    <t xml:space="preserve">фактических расходов на выполнение мероприятий по технологическому присоединению, предусмотренных подпунктами «а» и «в» пункта 16 Методических указаний,  
по ООО "ЧСК" за 2025 год (выполняется отдельно по мероприятиям, предусмотренным подпунктами «а» и «в»
 пункта 16 Методических указаний) </t>
  </si>
  <si>
    <t>Информация об осуществлении технологического присоединения по договорам, заключенным за 1 полугодие 2026 года</t>
  </si>
  <si>
    <t>Информация о поданных заявках на технологическое присоединение  за 1 полугодие 2026 года</t>
  </si>
  <si>
    <t>Данные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</si>
</sst>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_-* #,##0_$_-;\-* #,##0_$_-;_-* &quot;-&quot;_$_-;_-@_-"/>
    <numFmt numFmtId="167" formatCode="_-* #,##0.00_$_-;\-* #,##0.00_$_-;_-* &quot;-&quot;??_$_-;_-@_-"/>
    <numFmt numFmtId="168" formatCode="&quot;$&quot;#,##0_);[Red]\(&quot;$&quot;#,##0\)"/>
    <numFmt numFmtId="169" formatCode="_-* #,##0.00&quot;$&quot;_-;\-* #,##0.00&quot;$&quot;_-;_-* &quot;-&quot;??&quot;$&quot;_-;_-@_-"/>
    <numFmt numFmtId="170" formatCode="General_)"/>
    <numFmt numFmtId="171" formatCode="0.0"/>
    <numFmt numFmtId="172" formatCode="_-* #,##0_р_._-;\-* #,##0_р_._-;_-* &quot;-&quot;_р_._-;_-@_-"/>
    <numFmt numFmtId="173" formatCode="_(* #,##0.00_);_(* \(#,##0.00\);_(* &quot;-&quot;??_);_(@_)"/>
    <numFmt numFmtId="174" formatCode="#,##0_ ;\-#,##0\ "/>
    <numFmt numFmtId="175" formatCode="_-* #,##0.00_р_._-;\-* #,##0.00_р_._-;_-* \-??_р_._-;_-@_-"/>
    <numFmt numFmtId="176" formatCode="_-* #,##0.00\ _р_._-;\-* #,##0.00\ _р_._-;_-* &quot;-&quot;??\ _р_._-;_-@_-"/>
    <numFmt numFmtId="177" formatCode="_-* #,##0.0_р_._-;\-* #,##0.0_р_._-;_-* &quot;-&quot;??_р_._-;_-@_-"/>
    <numFmt numFmtId="178" formatCode="0.0%"/>
    <numFmt numFmtId="179" formatCode="#,##0.0"/>
    <numFmt numFmtId="180" formatCode="_-* #,##0.00[$€-1]_-;\-* #,##0.00[$€-1]_-;_-* &quot;-&quot;??[$€-1]_-"/>
    <numFmt numFmtId="181" formatCode="#,##0.00_ ;\-#,##0.00\ "/>
  </numFmts>
  <fonts count="7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0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1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10"/>
      <color indexed="12"/>
      <name val="Times New Roman Cyr"/>
      <charset val="204"/>
    </font>
    <font>
      <sz val="9"/>
      <color indexed="1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2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13" fillId="0" borderId="0" applyNumberFormat="0">
      <alignment horizontal="left"/>
    </xf>
    <xf numFmtId="0" fontId="14" fillId="17" borderId="0">
      <alignment horizontal="left" vertical="top"/>
    </xf>
    <xf numFmtId="0" fontId="15" fillId="17" borderId="0">
      <alignment horizontal="center" vertical="center"/>
    </xf>
    <xf numFmtId="0" fontId="16" fillId="17" borderId="0">
      <alignment horizontal="center" vertical="center"/>
    </xf>
    <xf numFmtId="0" fontId="17" fillId="17" borderId="0">
      <alignment horizontal="right" vertical="center"/>
    </xf>
    <xf numFmtId="0" fontId="18" fillId="18" borderId="0">
      <alignment horizontal="right" vertical="center"/>
    </xf>
    <xf numFmtId="0" fontId="18" fillId="18" borderId="0">
      <alignment horizontal="center" vertical="center"/>
    </xf>
    <xf numFmtId="0" fontId="19" fillId="17" borderId="0">
      <alignment horizontal="center" vertical="center"/>
    </xf>
    <xf numFmtId="0" fontId="18" fillId="17" borderId="0">
      <alignment horizontal="center" vertical="center"/>
    </xf>
    <xf numFmtId="0" fontId="16" fillId="17" borderId="0">
      <alignment horizontal="center" vertical="center"/>
    </xf>
    <xf numFmtId="0" fontId="20" fillId="7" borderId="0">
      <alignment horizontal="center" vertical="center"/>
    </xf>
    <xf numFmtId="0" fontId="21" fillId="19" borderId="0">
      <alignment horizontal="center" vertical="center"/>
    </xf>
    <xf numFmtId="0" fontId="19" fillId="19" borderId="0">
      <alignment horizontal="right" vertical="center"/>
    </xf>
    <xf numFmtId="0" fontId="19" fillId="17" borderId="0">
      <alignment horizontal="right" vertical="center"/>
    </xf>
    <xf numFmtId="0" fontId="18" fillId="17" borderId="0">
      <alignment horizontal="center" vertical="center"/>
    </xf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170" fontId="22" fillId="0" borderId="4">
      <protection locked="0"/>
    </xf>
    <xf numFmtId="0" fontId="23" fillId="8" borderId="5" applyNumberFormat="0" applyAlignment="0" applyProtection="0"/>
    <xf numFmtId="0" fontId="24" fillId="18" borderId="6" applyNumberFormat="0" applyAlignment="0" applyProtection="0"/>
    <xf numFmtId="0" fontId="25" fillId="18" borderId="5" applyNumberFormat="0" applyAlignment="0" applyProtection="0"/>
    <xf numFmtId="0" fontId="26" fillId="0" borderId="0" applyBorder="0">
      <alignment horizontal="center" vertical="center" wrapText="1"/>
    </xf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0" applyBorder="0">
      <alignment horizontal="center" vertical="center" wrapText="1"/>
    </xf>
    <xf numFmtId="170" fontId="31" fillId="24" borderId="4"/>
    <xf numFmtId="4" fontId="32" fillId="25" borderId="3" applyBorder="0">
      <alignment horizontal="right"/>
    </xf>
    <xf numFmtId="0" fontId="33" fillId="0" borderId="11" applyNumberFormat="0" applyFill="0" applyAlignment="0" applyProtection="0"/>
    <xf numFmtId="0" fontId="34" fillId="26" borderId="12" applyNumberFormat="0" applyAlignment="0" applyProtection="0"/>
    <xf numFmtId="0" fontId="35" fillId="0" borderId="0">
      <alignment horizontal="center" vertical="top" wrapText="1"/>
    </xf>
    <xf numFmtId="0" fontId="36" fillId="0" borderId="0">
      <alignment horizontal="centerContinuous" vertical="center" wrapText="1"/>
    </xf>
    <xf numFmtId="0" fontId="37" fillId="27" borderId="0" applyFill="0">
      <alignment wrapText="1"/>
    </xf>
    <xf numFmtId="0" fontId="38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4" borderId="0" applyNumberFormat="0" applyBorder="0" applyAlignment="0" applyProtection="0"/>
    <xf numFmtId="171" fontId="42" fillId="25" borderId="13" applyNumberFormat="0" applyBorder="0" applyAlignment="0">
      <alignment vertical="center"/>
      <protection locked="0"/>
    </xf>
    <xf numFmtId="0" fontId="43" fillId="0" borderId="0" applyNumberFormat="0" applyFill="0" applyBorder="0" applyAlignment="0" applyProtection="0"/>
    <xf numFmtId="0" fontId="6" fillId="19" borderId="14" applyNumberFormat="0" applyFont="0" applyAlignment="0" applyProtection="0"/>
    <xf numFmtId="9" fontId="8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15" applyNumberFormat="0" applyFill="0" applyAlignment="0" applyProtection="0"/>
    <xf numFmtId="0" fontId="4" fillId="0" borderId="0"/>
    <xf numFmtId="0" fontId="46" fillId="0" borderId="0" applyNumberFormat="0" applyFill="0" applyBorder="0" applyAlignment="0" applyProtection="0"/>
    <xf numFmtId="49" fontId="37" fillId="0" borderId="0">
      <alignment horizontal="center"/>
    </xf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22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32" fillId="27" borderId="0" applyBorder="0">
      <alignment horizontal="right"/>
    </xf>
    <xf numFmtId="4" fontId="32" fillId="29" borderId="2" applyBorder="0">
      <alignment horizontal="right"/>
    </xf>
    <xf numFmtId="4" fontId="32" fillId="27" borderId="3" applyFont="0" applyBorder="0">
      <alignment horizontal="right"/>
    </xf>
    <xf numFmtId="0" fontId="47" fillId="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80" fontId="5" fillId="0" borderId="0"/>
    <xf numFmtId="0" fontId="4" fillId="0" borderId="0"/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38" fontId="50" fillId="0" borderId="0">
      <alignment vertical="top"/>
    </xf>
    <xf numFmtId="0" fontId="51" fillId="0" borderId="5" applyNumberFormat="0" applyAlignment="0">
      <protection locked="0"/>
    </xf>
    <xf numFmtId="0" fontId="52" fillId="0" borderId="0" applyFill="0" applyBorder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1" fillId="18" borderId="5" applyNumberFormat="0" applyAlignment="0"/>
    <xf numFmtId="0" fontId="5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52" fillId="0" borderId="0" applyFill="0" applyBorder="0" applyProtection="0">
      <alignment vertical="center"/>
    </xf>
    <xf numFmtId="0" fontId="52" fillId="0" borderId="0" applyFill="0" applyBorder="0" applyProtection="0">
      <alignment vertical="center"/>
    </xf>
    <xf numFmtId="49" fontId="55" fillId="32" borderId="17" applyNumberFormat="0">
      <alignment horizontal="center"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9" fontId="32" fillId="0" borderId="0" applyBorder="0">
      <alignment vertical="top"/>
    </xf>
    <xf numFmtId="0" fontId="1" fillId="0" borderId="0"/>
    <xf numFmtId="0" fontId="6" fillId="0" borderId="0"/>
    <xf numFmtId="0" fontId="59" fillId="33" borderId="0" applyNumberFormat="0" applyBorder="0" applyAlignment="0">
      <alignment horizontal="left" vertical="center"/>
    </xf>
    <xf numFmtId="0" fontId="3" fillId="0" borderId="0"/>
    <xf numFmtId="49" fontId="32" fillId="0" borderId="0" applyBorder="0">
      <alignment vertical="top"/>
    </xf>
    <xf numFmtId="49" fontId="32" fillId="33" borderId="0" applyBorder="0">
      <alignment vertical="top"/>
    </xf>
    <xf numFmtId="0" fontId="2" fillId="0" borderId="0"/>
    <xf numFmtId="0" fontId="3" fillId="0" borderId="0"/>
  </cellStyleXfs>
  <cellXfs count="276">
    <xf numFmtId="0" fontId="0" fillId="0" borderId="0" xfId="0"/>
    <xf numFmtId="0" fontId="48" fillId="0" borderId="0" xfId="0" applyFont="1" applyAlignment="1">
      <alignment horizontal="right" vertical="center"/>
    </xf>
    <xf numFmtId="0" fontId="0" fillId="0" borderId="0" xfId="0" applyAlignment="1">
      <alignment horizontal="justify" vertical="center"/>
    </xf>
    <xf numFmtId="0" fontId="48" fillId="0" borderId="3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177" fontId="0" fillId="0" borderId="0" xfId="1" applyNumberFormat="1" applyFont="1"/>
    <xf numFmtId="0" fontId="48" fillId="0" borderId="3" xfId="0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1" applyFont="1" applyFill="1"/>
    <xf numFmtId="0" fontId="61" fillId="0" borderId="0" xfId="0" applyFont="1" applyFill="1"/>
    <xf numFmtId="165" fontId="48" fillId="0" borderId="3" xfId="1" applyNumberFormat="1" applyFont="1" applyFill="1" applyBorder="1" applyAlignment="1">
      <alignment horizontal="center" vertical="center" wrapText="1"/>
    </xf>
    <xf numFmtId="177" fontId="48" fillId="0" borderId="3" xfId="1" applyNumberFormat="1" applyFont="1" applyFill="1" applyBorder="1" applyAlignment="1">
      <alignment horizontal="center" vertical="center" wrapText="1"/>
    </xf>
    <xf numFmtId="4" fontId="48" fillId="0" borderId="3" xfId="1" applyNumberFormat="1" applyFont="1" applyBorder="1" applyAlignment="1">
      <alignment horizontal="center" vertical="center" wrapText="1"/>
    </xf>
    <xf numFmtId="4" fontId="48" fillId="0" borderId="3" xfId="1" applyNumberFormat="1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vertical="center" wrapText="1"/>
    </xf>
    <xf numFmtId="0" fontId="48" fillId="0" borderId="0" xfId="0" applyFont="1" applyFill="1" applyAlignment="1">
      <alignment horizontal="right" vertical="center"/>
    </xf>
    <xf numFmtId="0" fontId="48" fillId="0" borderId="0" xfId="0" applyFont="1" applyFill="1" applyAlignment="1">
      <alignment horizontal="justify" vertical="center"/>
    </xf>
    <xf numFmtId="0" fontId="48" fillId="0" borderId="2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21" xfId="0" applyFont="1" applyFill="1" applyBorder="1" applyAlignment="1">
      <alignment horizontal="center" vertical="center" wrapText="1"/>
    </xf>
    <xf numFmtId="43" fontId="0" fillId="0" borderId="0" xfId="0" applyNumberFormat="1" applyFill="1"/>
    <xf numFmtId="0" fontId="48" fillId="0" borderId="0" xfId="0" applyFont="1" applyFill="1"/>
    <xf numFmtId="0" fontId="48" fillId="0" borderId="22" xfId="0" applyFont="1" applyFill="1" applyBorder="1" applyAlignment="1">
      <alignment vertical="center" wrapText="1"/>
    </xf>
    <xf numFmtId="0" fontId="48" fillId="0" borderId="24" xfId="0" applyFont="1" applyFill="1" applyBorder="1" applyAlignment="1">
      <alignment vertic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19" xfId="0" applyFont="1" applyFill="1" applyBorder="1" applyAlignment="1">
      <alignment vertical="center" wrapText="1"/>
    </xf>
    <xf numFmtId="0" fontId="48" fillId="0" borderId="29" xfId="0" applyFont="1" applyFill="1" applyBorder="1" applyAlignment="1">
      <alignment vertical="center" wrapText="1"/>
    </xf>
    <xf numFmtId="0" fontId="48" fillId="0" borderId="30" xfId="0" applyFont="1" applyFill="1" applyBorder="1" applyAlignment="1">
      <alignment vertical="center" wrapText="1"/>
    </xf>
    <xf numFmtId="0" fontId="48" fillId="0" borderId="18" xfId="0" applyFont="1" applyFill="1" applyBorder="1" applyAlignment="1">
      <alignment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26" xfId="0" applyFont="1" applyFill="1" applyBorder="1" applyAlignment="1">
      <alignment horizontal="center" vertical="center" wrapText="1"/>
    </xf>
    <xf numFmtId="3" fontId="0" fillId="0" borderId="0" xfId="0" applyNumberFormat="1" applyFill="1"/>
    <xf numFmtId="4" fontId="0" fillId="0" borderId="0" xfId="0" applyNumberFormat="1" applyFill="1"/>
    <xf numFmtId="0" fontId="0" fillId="0" borderId="0" xfId="0" applyFill="1" applyBorder="1"/>
    <xf numFmtId="0" fontId="49" fillId="0" borderId="0" xfId="0" applyFont="1"/>
    <xf numFmtId="164" fontId="0" fillId="2" borderId="0" xfId="1" applyFont="1" applyFill="1"/>
    <xf numFmtId="0" fontId="0" fillId="0" borderId="0" xfId="0" applyFill="1" applyAlignment="1">
      <alignment horizontal="justify" vertical="center"/>
    </xf>
    <xf numFmtId="165" fontId="0" fillId="0" borderId="0" xfId="0" applyNumberFormat="1" applyFill="1"/>
    <xf numFmtId="0" fontId="49" fillId="0" borderId="0" xfId="0" applyFont="1" applyFill="1"/>
    <xf numFmtId="0" fontId="2" fillId="0" borderId="0" xfId="0" applyFont="1" applyFill="1"/>
    <xf numFmtId="3" fontId="48" fillId="0" borderId="3" xfId="1" applyNumberFormat="1" applyFont="1" applyFill="1" applyBorder="1" applyAlignment="1">
      <alignment horizontal="center" vertical="center" wrapText="1"/>
    </xf>
    <xf numFmtId="165" fontId="49" fillId="0" borderId="30" xfId="1" applyNumberFormat="1" applyFont="1" applyFill="1" applyBorder="1" applyAlignment="1">
      <alignment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37" xfId="0" applyFont="1" applyFill="1" applyBorder="1" applyAlignment="1" applyProtection="1">
      <alignment vertical="center"/>
    </xf>
    <xf numFmtId="0" fontId="63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/>
    </xf>
    <xf numFmtId="0" fontId="2" fillId="0" borderId="42" xfId="0" applyFont="1" applyFill="1" applyBorder="1" applyAlignment="1" applyProtection="1">
      <alignment horizontal="left" vertical="center"/>
    </xf>
    <xf numFmtId="1" fontId="2" fillId="0" borderId="43" xfId="324" applyNumberFormat="1" applyFont="1" applyFill="1" applyBorder="1" applyAlignment="1" applyProtection="1">
      <alignment horizontal="left" vertical="center" wrapText="1"/>
    </xf>
    <xf numFmtId="179" fontId="2" fillId="0" borderId="30" xfId="1" applyNumberFormat="1" applyFont="1" applyFill="1" applyBorder="1" applyAlignment="1" applyProtection="1">
      <alignment horizontal="center" vertical="center"/>
    </xf>
    <xf numFmtId="179" fontId="2" fillId="0" borderId="1" xfId="1" applyNumberFormat="1" applyFont="1" applyFill="1" applyBorder="1" applyAlignment="1" applyProtection="1">
      <alignment horizontal="center" vertical="center"/>
    </xf>
    <xf numFmtId="179" fontId="2" fillId="0" borderId="31" xfId="1" applyNumberFormat="1" applyFont="1" applyFill="1" applyBorder="1" applyAlignment="1" applyProtection="1">
      <alignment horizontal="center" vertical="center"/>
    </xf>
    <xf numFmtId="164" fontId="2" fillId="0" borderId="0" xfId="1" applyFont="1" applyFill="1" applyAlignment="1" applyProtection="1">
      <alignment vertical="center"/>
    </xf>
    <xf numFmtId="0" fontId="2" fillId="0" borderId="44" xfId="0" applyFont="1" applyFill="1" applyBorder="1" applyAlignment="1" applyProtection="1">
      <alignment vertical="center"/>
    </xf>
    <xf numFmtId="1" fontId="2" fillId="0" borderId="34" xfId="324" applyNumberFormat="1" applyFont="1" applyFill="1" applyBorder="1" applyAlignment="1" applyProtection="1">
      <alignment horizontal="left" vertical="center" wrapText="1"/>
    </xf>
    <xf numFmtId="179" fontId="2" fillId="0" borderId="22" xfId="1" applyNumberFormat="1" applyFont="1" applyFill="1" applyBorder="1" applyAlignment="1" applyProtection="1">
      <alignment horizontal="center" vertical="center"/>
    </xf>
    <xf numFmtId="179" fontId="2" fillId="0" borderId="3" xfId="1" applyNumberFormat="1" applyFont="1" applyFill="1" applyBorder="1" applyAlignment="1" applyProtection="1">
      <alignment horizontal="center" vertical="center"/>
    </xf>
    <xf numFmtId="179" fontId="2" fillId="0" borderId="23" xfId="1" applyNumberFormat="1" applyFont="1" applyFill="1" applyBorder="1" applyAlignment="1" applyProtection="1">
      <alignment horizontal="center" vertical="center"/>
    </xf>
    <xf numFmtId="1" fontId="65" fillId="0" borderId="34" xfId="324" applyNumberFormat="1" applyFont="1" applyFill="1" applyBorder="1" applyAlignment="1" applyProtection="1">
      <alignment horizontal="left" vertical="center" wrapText="1"/>
    </xf>
    <xf numFmtId="179" fontId="2" fillId="0" borderId="3" xfId="1" applyNumberFormat="1" applyFont="1" applyFill="1" applyBorder="1" applyAlignment="1" applyProtection="1">
      <alignment horizontal="center" vertical="center" wrapText="1"/>
    </xf>
    <xf numFmtId="179" fontId="2" fillId="0" borderId="23" xfId="1" applyNumberFormat="1" applyFont="1" applyFill="1" applyBorder="1" applyAlignment="1" applyProtection="1">
      <alignment horizontal="center" vertical="center" wrapText="1"/>
    </xf>
    <xf numFmtId="179" fontId="65" fillId="0" borderId="22" xfId="1" applyNumberFormat="1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vertical="center"/>
    </xf>
    <xf numFmtId="1" fontId="2" fillId="0" borderId="46" xfId="324" applyNumberFormat="1" applyFont="1" applyFill="1" applyBorder="1" applyAlignment="1" applyProtection="1">
      <alignment horizontal="left" vertical="center" wrapText="1"/>
    </xf>
    <xf numFmtId="179" fontId="2" fillId="0" borderId="25" xfId="1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/>
    </xf>
    <xf numFmtId="0" fontId="64" fillId="0" borderId="0" xfId="0" applyFont="1" applyFill="1" applyAlignment="1" applyProtection="1">
      <alignment vertical="center" wrapText="1"/>
    </xf>
    <xf numFmtId="0" fontId="64" fillId="0" borderId="0" xfId="0" applyFont="1" applyFill="1" applyAlignment="1" applyProtection="1">
      <alignment wrapText="1"/>
    </xf>
    <xf numFmtId="0" fontId="64" fillId="0" borderId="0" xfId="0" applyFont="1" applyFill="1" applyAlignment="1" applyProtection="1"/>
    <xf numFmtId="0" fontId="64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horizontal="center" vertical="center"/>
    </xf>
    <xf numFmtId="164" fontId="2" fillId="0" borderId="0" xfId="0" applyNumberFormat="1" applyFont="1" applyFill="1" applyProtection="1"/>
    <xf numFmtId="0" fontId="64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/>
    <xf numFmtId="164" fontId="2" fillId="30" borderId="0" xfId="1" applyFont="1" applyFill="1" applyAlignment="1" applyProtection="1">
      <alignment vertical="center"/>
    </xf>
    <xf numFmtId="0" fontId="2" fillId="30" borderId="0" xfId="0" applyFont="1" applyFill="1" applyAlignment="1" applyProtection="1">
      <alignment vertical="center"/>
    </xf>
    <xf numFmtId="179" fontId="2" fillId="0" borderId="24" xfId="1" applyNumberFormat="1" applyFont="1" applyFill="1" applyBorder="1" applyAlignment="1" applyProtection="1">
      <alignment horizontal="center" vertical="center"/>
    </xf>
    <xf numFmtId="179" fontId="2" fillId="0" borderId="22" xfId="1" applyNumberFormat="1" applyFont="1" applyFill="1" applyBorder="1" applyAlignment="1" applyProtection="1">
      <alignment horizontal="center" vertical="center" wrapText="1"/>
    </xf>
    <xf numFmtId="179" fontId="2" fillId="0" borderId="26" xfId="1" applyNumberFormat="1" applyFont="1" applyFill="1" applyBorder="1" applyAlignment="1" applyProtection="1">
      <alignment horizontal="center" vertical="center"/>
    </xf>
    <xf numFmtId="0" fontId="66" fillId="0" borderId="0" xfId="74" applyFont="1" applyAlignment="1">
      <alignment horizontal="right"/>
    </xf>
    <xf numFmtId="0" fontId="66" fillId="0" borderId="0" xfId="74" applyFont="1" applyAlignment="1">
      <alignment horizontal="left"/>
    </xf>
    <xf numFmtId="0" fontId="67" fillId="0" borderId="0" xfId="74" applyFont="1" applyAlignment="1">
      <alignment horizontal="right"/>
    </xf>
    <xf numFmtId="0" fontId="2" fillId="0" borderId="0" xfId="74" applyFont="1" applyAlignment="1">
      <alignment horizontal="left"/>
    </xf>
    <xf numFmtId="0" fontId="61" fillId="0" borderId="0" xfId="74" applyFont="1" applyAlignment="1">
      <alignment horizontal="left"/>
    </xf>
    <xf numFmtId="0" fontId="2" fillId="0" borderId="3" xfId="74" applyFont="1" applyBorder="1" applyAlignment="1">
      <alignment horizontal="center" vertical="center"/>
    </xf>
    <xf numFmtId="0" fontId="2" fillId="0" borderId="3" xfId="74" applyFont="1" applyBorder="1" applyAlignment="1">
      <alignment horizontal="center" vertical="center" wrapText="1"/>
    </xf>
    <xf numFmtId="0" fontId="2" fillId="0" borderId="3" xfId="74" applyFont="1" applyBorder="1" applyAlignment="1">
      <alignment horizontal="center" vertical="top"/>
    </xf>
    <xf numFmtId="0" fontId="2" fillId="0" borderId="3" xfId="74" applyFont="1" applyBorder="1" applyAlignment="1">
      <alignment horizontal="left" vertical="top" wrapText="1"/>
    </xf>
    <xf numFmtId="0" fontId="2" fillId="0" borderId="0" xfId="74" applyFont="1" applyAlignment="1">
      <alignment horizontal="left" vertical="top"/>
    </xf>
    <xf numFmtId="0" fontId="2" fillId="0" borderId="3" xfId="74" applyFont="1" applyBorder="1" applyAlignment="1">
      <alignment horizontal="center" vertical="top" wrapText="1"/>
    </xf>
    <xf numFmtId="49" fontId="2" fillId="0" borderId="3" xfId="74" applyNumberFormat="1" applyFont="1" applyBorder="1" applyAlignment="1">
      <alignment horizontal="center" vertical="top" wrapText="1"/>
    </xf>
    <xf numFmtId="3" fontId="2" fillId="0" borderId="3" xfId="74" applyNumberFormat="1" applyFont="1" applyBorder="1" applyAlignment="1">
      <alignment horizontal="center" vertical="center"/>
    </xf>
    <xf numFmtId="164" fontId="2" fillId="0" borderId="0" xfId="1" applyFont="1" applyAlignment="1">
      <alignment horizontal="left"/>
    </xf>
    <xf numFmtId="0" fontId="2" fillId="0" borderId="3" xfId="74" applyFont="1" applyFill="1" applyBorder="1" applyAlignment="1">
      <alignment horizontal="center" vertical="center" wrapText="1"/>
    </xf>
    <xf numFmtId="178" fontId="2" fillId="0" borderId="3" xfId="286" applyNumberFormat="1" applyFont="1" applyBorder="1" applyAlignment="1">
      <alignment horizontal="center" vertical="center"/>
    </xf>
    <xf numFmtId="0" fontId="2" fillId="0" borderId="3" xfId="74" applyFont="1" applyBorder="1" applyAlignment="1">
      <alignment horizontal="left" vertical="center" wrapText="1"/>
    </xf>
    <xf numFmtId="0" fontId="2" fillId="2" borderId="3" xfId="74" applyFont="1" applyFill="1" applyBorder="1" applyAlignment="1">
      <alignment horizontal="left" vertical="center" wrapText="1"/>
    </xf>
    <xf numFmtId="0" fontId="2" fillId="0" borderId="0" xfId="74" applyFont="1" applyAlignment="1">
      <alignment horizontal="center" vertical="center"/>
    </xf>
    <xf numFmtId="178" fontId="2" fillId="0" borderId="0" xfId="286" applyNumberFormat="1" applyFont="1" applyAlignment="1">
      <alignment horizontal="center" vertical="center"/>
    </xf>
    <xf numFmtId="165" fontId="2" fillId="0" borderId="3" xfId="1" applyNumberFormat="1" applyFont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3" fontId="2" fillId="0" borderId="3" xfId="74" applyNumberFormat="1" applyFont="1" applyFill="1" applyBorder="1" applyAlignment="1">
      <alignment horizontal="center" vertical="center"/>
    </xf>
    <xf numFmtId="3" fontId="2" fillId="0" borderId="0" xfId="74" applyNumberFormat="1" applyFont="1" applyFill="1" applyBorder="1" applyAlignment="1">
      <alignment horizontal="center" vertical="center"/>
    </xf>
    <xf numFmtId="3" fontId="2" fillId="0" borderId="0" xfId="74" applyNumberFormat="1" applyFont="1" applyBorder="1" applyAlignment="1">
      <alignment horizontal="center" vertical="center"/>
    </xf>
    <xf numFmtId="0" fontId="2" fillId="0" borderId="3" xfId="74" applyFont="1" applyBorder="1" applyAlignment="1">
      <alignment horizontal="center" vertical="center" wrapText="1"/>
    </xf>
    <xf numFmtId="0" fontId="2" fillId="0" borderId="3" xfId="74" applyFont="1" applyBorder="1" applyAlignment="1">
      <alignment horizontal="center" vertical="center"/>
    </xf>
    <xf numFmtId="0" fontId="2" fillId="0" borderId="3" xfId="74" applyFont="1" applyFill="1" applyBorder="1" applyAlignment="1">
      <alignment horizontal="left" vertical="top" wrapText="1"/>
    </xf>
    <xf numFmtId="3" fontId="2" fillId="0" borderId="0" xfId="74" applyNumberFormat="1" applyFont="1" applyAlignment="1">
      <alignment horizontal="left"/>
    </xf>
    <xf numFmtId="0" fontId="61" fillId="0" borderId="0" xfId="74" applyFont="1" applyAlignment="1">
      <alignment horizontal="center"/>
    </xf>
    <xf numFmtId="0" fontId="61" fillId="0" borderId="0" xfId="74" applyFont="1" applyAlignment="1">
      <alignment horizontal="center" wrapText="1"/>
    </xf>
    <xf numFmtId="0" fontId="2" fillId="0" borderId="0" xfId="74" applyFont="1" applyBorder="1" applyAlignment="1">
      <alignment horizontal="center" vertical="center"/>
    </xf>
    <xf numFmtId="0" fontId="2" fillId="0" borderId="0" xfId="74" applyFont="1" applyBorder="1" applyAlignment="1">
      <alignment horizontal="center" vertical="center" wrapText="1"/>
    </xf>
    <xf numFmtId="0" fontId="2" fillId="0" borderId="32" xfId="74" applyFont="1" applyFill="1" applyBorder="1" applyAlignment="1">
      <alignment horizontal="center" vertical="center"/>
    </xf>
    <xf numFmtId="0" fontId="2" fillId="0" borderId="32" xfId="74" applyFont="1" applyFill="1" applyBorder="1" applyAlignment="1">
      <alignment horizontal="center" vertical="center" wrapText="1"/>
    </xf>
    <xf numFmtId="0" fontId="2" fillId="0" borderId="16" xfId="74" applyFont="1" applyFill="1" applyBorder="1" applyAlignment="1">
      <alignment horizontal="center" vertical="center" wrapText="1"/>
    </xf>
    <xf numFmtId="0" fontId="2" fillId="0" borderId="0" xfId="74" applyFont="1" applyFill="1" applyAlignment="1">
      <alignment horizontal="left"/>
    </xf>
    <xf numFmtId="0" fontId="2" fillId="0" borderId="3" xfId="74" applyFont="1" applyFill="1" applyBorder="1" applyAlignment="1">
      <alignment horizontal="center" vertical="center"/>
    </xf>
    <xf numFmtId="165" fontId="0" fillId="0" borderId="0" xfId="0" applyNumberFormat="1" applyFill="1" applyBorder="1"/>
    <xf numFmtId="165" fontId="49" fillId="2" borderId="0" xfId="1" applyNumberFormat="1" applyFont="1" applyFill="1" applyBorder="1" applyAlignment="1">
      <alignment vertical="center" wrapText="1"/>
    </xf>
    <xf numFmtId="165" fontId="48" fillId="0" borderId="0" xfId="1" applyNumberFormat="1" applyFont="1" applyFill="1" applyBorder="1" applyAlignment="1">
      <alignment vertical="center" wrapText="1"/>
    </xf>
    <xf numFmtId="43" fontId="0" fillId="0" borderId="0" xfId="0" applyNumberFormat="1" applyFill="1" applyBorder="1"/>
    <xf numFmtId="165" fontId="48" fillId="2" borderId="0" xfId="1" applyNumberFormat="1" applyFont="1" applyFill="1" applyBorder="1" applyAlignment="1">
      <alignment vertical="center" wrapText="1"/>
    </xf>
    <xf numFmtId="0" fontId="48" fillId="0" borderId="0" xfId="0" applyFont="1" applyFill="1" applyBorder="1"/>
    <xf numFmtId="0" fontId="66" fillId="0" borderId="0" xfId="74" applyFont="1" applyFill="1" applyAlignment="1">
      <alignment horizontal="right"/>
    </xf>
    <xf numFmtId="0" fontId="66" fillId="0" borderId="0" xfId="74" applyFont="1" applyFill="1" applyAlignment="1">
      <alignment horizontal="left"/>
    </xf>
    <xf numFmtId="0" fontId="67" fillId="0" borderId="0" xfId="74" applyFont="1" applyFill="1" applyAlignment="1">
      <alignment horizontal="right"/>
    </xf>
    <xf numFmtId="0" fontId="68" fillId="0" borderId="0" xfId="0" applyFont="1" applyFill="1" applyAlignment="1">
      <alignment vertical="center" wrapText="1"/>
    </xf>
    <xf numFmtId="0" fontId="68" fillId="0" borderId="0" xfId="0" applyFont="1" applyFill="1" applyAlignment="1">
      <alignment horizontal="center" vertical="center" wrapText="1"/>
    </xf>
    <xf numFmtId="0" fontId="61" fillId="0" borderId="0" xfId="74" applyFont="1" applyFill="1" applyAlignment="1">
      <alignment horizontal="left"/>
    </xf>
    <xf numFmtId="49" fontId="62" fillId="0" borderId="3" xfId="0" applyNumberFormat="1" applyFont="1" applyFill="1" applyBorder="1" applyAlignment="1">
      <alignment horizontal="center" vertical="justify" wrapText="1"/>
    </xf>
    <xf numFmtId="0" fontId="60" fillId="0" borderId="0" xfId="0" applyFont="1" applyFill="1"/>
    <xf numFmtId="0" fontId="70" fillId="0" borderId="0" xfId="0" applyFont="1" applyFill="1" applyAlignment="1">
      <alignment horizontal="center" vertical="center" wrapText="1"/>
    </xf>
    <xf numFmtId="0" fontId="71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60" fillId="0" borderId="48" xfId="0" applyFont="1" applyFill="1" applyBorder="1" applyAlignment="1">
      <alignment horizontal="center" vertical="center" wrapText="1"/>
    </xf>
    <xf numFmtId="0" fontId="60" fillId="0" borderId="50" xfId="0" applyFont="1" applyFill="1" applyBorder="1" applyAlignment="1">
      <alignment horizontal="center" vertical="center" wrapText="1"/>
    </xf>
    <xf numFmtId="0" fontId="60" fillId="0" borderId="49" xfId="0" applyFont="1" applyFill="1" applyBorder="1" applyAlignment="1">
      <alignment horizontal="left" vertical="center" wrapText="1" indent="2"/>
    </xf>
    <xf numFmtId="0" fontId="60" fillId="0" borderId="36" xfId="0" applyFont="1" applyFill="1" applyBorder="1" applyAlignment="1">
      <alignment horizontal="justify" vertical="center" wrapText="1"/>
    </xf>
    <xf numFmtId="2" fontId="73" fillId="0" borderId="49" xfId="1" applyNumberFormat="1" applyFont="1" applyFill="1" applyBorder="1" applyAlignment="1">
      <alignment horizontal="center" vertical="center" wrapText="1"/>
    </xf>
    <xf numFmtId="2" fontId="60" fillId="0" borderId="0" xfId="0" applyNumberFormat="1" applyFont="1" applyFill="1"/>
    <xf numFmtId="0" fontId="60" fillId="0" borderId="44" xfId="0" applyFont="1" applyFill="1" applyBorder="1" applyAlignment="1">
      <alignment horizontal="left" vertical="center" wrapText="1" indent="2"/>
    </xf>
    <xf numFmtId="0" fontId="60" fillId="0" borderId="33" xfId="0" applyFont="1" applyFill="1" applyBorder="1" applyAlignment="1">
      <alignment vertical="center" wrapText="1"/>
    </xf>
    <xf numFmtId="2" fontId="73" fillId="0" borderId="44" xfId="1" applyNumberFormat="1" applyFont="1" applyFill="1" applyBorder="1" applyAlignment="1">
      <alignment horizontal="center" vertical="center" wrapText="1"/>
    </xf>
    <xf numFmtId="2" fontId="73" fillId="0" borderId="34" xfId="1" applyNumberFormat="1" applyFont="1" applyFill="1" applyBorder="1" applyAlignment="1">
      <alignment horizontal="center" vertical="center" wrapText="1"/>
    </xf>
    <xf numFmtId="0" fontId="60" fillId="0" borderId="45" xfId="0" applyFont="1" applyFill="1" applyBorder="1" applyAlignment="1">
      <alignment horizontal="left" vertical="center" wrapText="1" indent="2"/>
    </xf>
    <xf numFmtId="0" fontId="60" fillId="0" borderId="51" xfId="0" applyFont="1" applyFill="1" applyBorder="1" applyAlignment="1">
      <alignment vertical="center" wrapText="1"/>
    </xf>
    <xf numFmtId="2" fontId="73" fillId="0" borderId="45" xfId="0" applyNumberFormat="1" applyFont="1" applyFill="1" applyBorder="1" applyAlignment="1">
      <alignment horizontal="center" vertical="center" wrapText="1"/>
    </xf>
    <xf numFmtId="2" fontId="73" fillId="0" borderId="46" xfId="0" applyNumberFormat="1" applyFont="1" applyFill="1" applyBorder="1" applyAlignment="1">
      <alignment horizontal="center" vertical="center" wrapText="1"/>
    </xf>
    <xf numFmtId="43" fontId="49" fillId="0" borderId="0" xfId="287" applyFont="1" applyAlignment="1">
      <alignment horizontal="right"/>
    </xf>
    <xf numFmtId="0" fontId="60" fillId="0" borderId="0" xfId="0" applyFont="1" applyFill="1" applyAlignment="1">
      <alignment horizontal="right"/>
    </xf>
    <xf numFmtId="0" fontId="60" fillId="0" borderId="37" xfId="0" applyFont="1" applyFill="1" applyBorder="1" applyAlignment="1">
      <alignment horizontal="center" vertical="center" wrapText="1"/>
    </xf>
    <xf numFmtId="0" fontId="60" fillId="0" borderId="37" xfId="0" applyFont="1" applyFill="1" applyBorder="1" applyAlignment="1">
      <alignment vertical="center" wrapText="1"/>
    </xf>
    <xf numFmtId="0" fontId="60" fillId="0" borderId="52" xfId="0" applyFont="1" applyFill="1" applyBorder="1" applyAlignment="1">
      <alignment horizontal="center" vertical="center" wrapText="1"/>
    </xf>
    <xf numFmtId="0" fontId="60" fillId="0" borderId="38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vertical="center" wrapText="1"/>
    </xf>
    <xf numFmtId="0" fontId="60" fillId="0" borderId="42" xfId="0" applyFont="1" applyFill="1" applyBorder="1" applyAlignment="1">
      <alignment horizontal="left" vertical="center" wrapText="1" indent="2"/>
    </xf>
    <xf numFmtId="0" fontId="60" fillId="0" borderId="42" xfId="0" applyFont="1" applyFill="1" applyBorder="1" applyAlignment="1">
      <alignment vertical="center" wrapText="1"/>
    </xf>
    <xf numFmtId="4" fontId="73" fillId="0" borderId="49" xfId="0" applyNumberFormat="1" applyFont="1" applyFill="1" applyBorder="1" applyAlignment="1">
      <alignment horizontal="center" vertical="center" wrapText="1"/>
    </xf>
    <xf numFmtId="16" fontId="60" fillId="0" borderId="44" xfId="0" applyNumberFormat="1" applyFont="1" applyFill="1" applyBorder="1" applyAlignment="1">
      <alignment horizontal="left" vertical="center" wrapText="1" indent="2"/>
    </xf>
    <xf numFmtId="0" fontId="60" fillId="0" borderId="44" xfId="0" applyFont="1" applyFill="1" applyBorder="1" applyAlignment="1">
      <alignment horizontal="left" vertical="top" wrapText="1" indent="2"/>
    </xf>
    <xf numFmtId="4" fontId="73" fillId="0" borderId="44" xfId="0" applyNumberFormat="1" applyFont="1" applyFill="1" applyBorder="1" applyAlignment="1">
      <alignment horizontal="center" vertical="center" wrapText="1"/>
    </xf>
    <xf numFmtId="4" fontId="60" fillId="0" borderId="0" xfId="0" applyNumberFormat="1" applyFont="1" applyFill="1"/>
    <xf numFmtId="16" fontId="60" fillId="0" borderId="53" xfId="0" applyNumberFormat="1" applyFont="1" applyFill="1" applyBorder="1" applyAlignment="1">
      <alignment horizontal="left" vertical="center" wrapText="1" indent="2"/>
    </xf>
    <xf numFmtId="0" fontId="60" fillId="0" borderId="53" xfId="0" applyFont="1" applyFill="1" applyBorder="1" applyAlignment="1">
      <alignment horizontal="left" vertical="top" wrapText="1" indent="2"/>
    </xf>
    <xf numFmtId="0" fontId="60" fillId="0" borderId="49" xfId="0" applyFont="1" applyFill="1" applyBorder="1" applyAlignment="1">
      <alignment horizontal="left" vertical="center" wrapText="1"/>
    </xf>
    <xf numFmtId="4" fontId="73" fillId="0" borderId="35" xfId="0" applyNumberFormat="1" applyFont="1" applyFill="1" applyBorder="1" applyAlignment="1">
      <alignment horizontal="center" vertical="center" wrapText="1"/>
    </xf>
    <xf numFmtId="4" fontId="73" fillId="0" borderId="4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60" fillId="0" borderId="0" xfId="0" applyFont="1" applyFill="1" applyAlignment="1">
      <alignment horizontal="center"/>
    </xf>
    <xf numFmtId="0" fontId="60" fillId="0" borderId="0" xfId="0" applyFont="1"/>
    <xf numFmtId="0" fontId="74" fillId="0" borderId="0" xfId="0" applyFont="1" applyAlignment="1">
      <alignment horizontal="center" wrapText="1"/>
    </xf>
    <xf numFmtId="0" fontId="72" fillId="0" borderId="0" xfId="0" applyFont="1" applyAlignment="1">
      <alignment vertical="center"/>
    </xf>
    <xf numFmtId="0" fontId="72" fillId="0" borderId="0" xfId="0" applyFont="1" applyBorder="1" applyAlignment="1">
      <alignment horizontal="center" vertical="center"/>
    </xf>
    <xf numFmtId="0" fontId="60" fillId="34" borderId="24" xfId="0" applyFont="1" applyFill="1" applyBorder="1" applyAlignment="1">
      <alignment horizontal="center" vertical="center" wrapText="1"/>
    </xf>
    <xf numFmtId="0" fontId="60" fillId="34" borderId="25" xfId="0" applyFont="1" applyFill="1" applyBorder="1" applyAlignment="1">
      <alignment horizontal="center" vertical="center" wrapText="1"/>
    </xf>
    <xf numFmtId="0" fontId="60" fillId="34" borderId="26" xfId="0" applyFont="1" applyFill="1" applyBorder="1" applyAlignment="1">
      <alignment horizontal="center" vertical="center" wrapText="1"/>
    </xf>
    <xf numFmtId="0" fontId="71" fillId="34" borderId="21" xfId="0" applyFont="1" applyFill="1" applyBorder="1" applyAlignment="1">
      <alignment horizontal="justify" vertical="center" wrapText="1"/>
    </xf>
    <xf numFmtId="181" fontId="60" fillId="0" borderId="2" xfId="1" applyNumberFormat="1" applyFont="1" applyFill="1" applyBorder="1"/>
    <xf numFmtId="165" fontId="60" fillId="0" borderId="0" xfId="0" applyNumberFormat="1" applyFont="1"/>
    <xf numFmtId="0" fontId="71" fillId="34" borderId="26" xfId="0" applyFont="1" applyFill="1" applyBorder="1" applyAlignment="1">
      <alignment vertical="center" wrapText="1"/>
    </xf>
    <xf numFmtId="0" fontId="71" fillId="34" borderId="21" xfId="0" applyFont="1" applyFill="1" applyBorder="1" applyAlignment="1">
      <alignment vertical="center" wrapText="1"/>
    </xf>
    <xf numFmtId="0" fontId="75" fillId="34" borderId="21" xfId="0" applyFont="1" applyFill="1" applyBorder="1" applyAlignment="1">
      <alignment horizontal="left" vertical="center" wrapText="1"/>
    </xf>
    <xf numFmtId="0" fontId="71" fillId="34" borderId="26" xfId="0" applyFont="1" applyFill="1" applyBorder="1" applyAlignment="1">
      <alignment horizontal="left" vertical="center" wrapText="1"/>
    </xf>
    <xf numFmtId="0" fontId="71" fillId="34" borderId="21" xfId="0" applyFont="1" applyFill="1" applyBorder="1" applyAlignment="1">
      <alignment horizontal="left" vertical="center" wrapText="1"/>
    </xf>
    <xf numFmtId="0" fontId="60" fillId="0" borderId="0" xfId="0" applyFont="1" applyBorder="1"/>
    <xf numFmtId="0" fontId="60" fillId="34" borderId="0" xfId="0" applyFont="1" applyFill="1" applyBorder="1" applyAlignment="1">
      <alignment vertical="top" wrapText="1"/>
    </xf>
    <xf numFmtId="43" fontId="49" fillId="0" borderId="0" xfId="287" applyFont="1" applyAlignment="1">
      <alignment horizontal="left"/>
    </xf>
    <xf numFmtId="4" fontId="0" fillId="0" borderId="0" xfId="0" applyNumberFormat="1" applyFont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77" fillId="0" borderId="0" xfId="0" applyFont="1" applyFill="1" applyAlignment="1">
      <alignment vertical="center" wrapText="1"/>
    </xf>
    <xf numFmtId="43" fontId="49" fillId="0" borderId="0" xfId="287" applyFont="1" applyFill="1" applyAlignment="1">
      <alignment horizontal="left"/>
    </xf>
    <xf numFmtId="0" fontId="72" fillId="0" borderId="0" xfId="0" applyFont="1" applyFill="1" applyBorder="1" applyAlignment="1">
      <alignment horizontal="center" vertical="center"/>
    </xf>
    <xf numFmtId="0" fontId="71" fillId="0" borderId="21" xfId="0" applyFont="1" applyFill="1" applyBorder="1" applyAlignment="1">
      <alignment horizontal="justify" vertical="center" wrapText="1"/>
    </xf>
    <xf numFmtId="165" fontId="60" fillId="0" borderId="2" xfId="1" applyNumberFormat="1" applyFont="1" applyFill="1" applyBorder="1"/>
    <xf numFmtId="165" fontId="60" fillId="0" borderId="0" xfId="0" applyNumberFormat="1" applyFont="1" applyFill="1"/>
    <xf numFmtId="0" fontId="71" fillId="0" borderId="26" xfId="0" applyFont="1" applyFill="1" applyBorder="1" applyAlignment="1">
      <alignment vertical="center" wrapText="1"/>
    </xf>
    <xf numFmtId="0" fontId="71" fillId="0" borderId="31" xfId="0" applyFont="1" applyFill="1" applyBorder="1" applyAlignment="1">
      <alignment vertical="center" wrapText="1"/>
    </xf>
    <xf numFmtId="0" fontId="75" fillId="0" borderId="21" xfId="0" applyFont="1" applyFill="1" applyBorder="1" applyAlignment="1">
      <alignment horizontal="left" vertical="center" wrapText="1"/>
    </xf>
    <xf numFmtId="0" fontId="71" fillId="0" borderId="26" xfId="0" applyFont="1" applyFill="1" applyBorder="1" applyAlignment="1">
      <alignment horizontal="left" vertical="center" wrapText="1"/>
    </xf>
    <xf numFmtId="0" fontId="71" fillId="0" borderId="21" xfId="0" applyFont="1" applyFill="1" applyBorder="1" applyAlignment="1">
      <alignment horizontal="left" vertical="center" wrapText="1"/>
    </xf>
    <xf numFmtId="0" fontId="60" fillId="0" borderId="0" xfId="0" applyFont="1" applyFill="1" applyAlignment="1">
      <alignment vertical="top" wrapText="1"/>
    </xf>
    <xf numFmtId="0" fontId="77" fillId="0" borderId="0" xfId="0" applyFont="1" applyFill="1" applyAlignment="1">
      <alignment horizontal="left" vertical="center" wrapText="1"/>
    </xf>
    <xf numFmtId="164" fontId="2" fillId="0" borderId="0" xfId="1" applyFont="1" applyFill="1" applyBorder="1" applyAlignment="1">
      <alignment horizontal="center" vertical="center"/>
    </xf>
    <xf numFmtId="164" fontId="0" fillId="0" borderId="0" xfId="1" applyFont="1" applyFill="1" applyBorder="1"/>
    <xf numFmtId="0" fontId="63" fillId="0" borderId="57" xfId="0" applyFont="1" applyFill="1" applyBorder="1" applyAlignment="1">
      <alignment vertical="center" wrapText="1"/>
    </xf>
    <xf numFmtId="0" fontId="49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horizontal="left" vertical="center" wrapText="1"/>
    </xf>
    <xf numFmtId="0" fontId="61" fillId="0" borderId="0" xfId="0" applyFont="1" applyFill="1" applyAlignment="1">
      <alignment horizontal="left" vertical="center" wrapText="1"/>
    </xf>
    <xf numFmtId="0" fontId="61" fillId="0" borderId="0" xfId="74" applyFont="1" applyAlignment="1">
      <alignment horizontal="center"/>
    </xf>
    <xf numFmtId="0" fontId="61" fillId="0" borderId="0" xfId="74" applyFont="1" applyAlignment="1">
      <alignment horizontal="center" vertical="center" wrapText="1"/>
    </xf>
    <xf numFmtId="0" fontId="2" fillId="0" borderId="3" xfId="74" applyFont="1" applyBorder="1" applyAlignment="1">
      <alignment horizontal="center" vertical="center" wrapText="1"/>
    </xf>
    <xf numFmtId="0" fontId="2" fillId="0" borderId="3" xfId="74" applyFont="1" applyBorder="1" applyAlignment="1">
      <alignment horizontal="center" vertical="center"/>
    </xf>
    <xf numFmtId="0" fontId="2" fillId="0" borderId="3" xfId="74" applyFont="1" applyBorder="1" applyAlignment="1">
      <alignment horizontal="center" wrapText="1"/>
    </xf>
    <xf numFmtId="0" fontId="61" fillId="0" borderId="0" xfId="74" applyFont="1" applyAlignment="1">
      <alignment horizontal="center" wrapText="1"/>
    </xf>
    <xf numFmtId="0" fontId="61" fillId="0" borderId="0" xfId="0" applyFont="1" applyFill="1" applyAlignment="1" applyProtection="1">
      <alignment horizontal="left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Alignment="1">
      <alignment horizontal="left" wrapText="1"/>
    </xf>
    <xf numFmtId="0" fontId="69" fillId="0" borderId="0" xfId="0" applyFont="1" applyFill="1" applyAlignment="1">
      <alignment horizontal="left" vertical="top" wrapText="1"/>
    </xf>
    <xf numFmtId="0" fontId="69" fillId="0" borderId="0" xfId="0" applyFont="1" applyFill="1" applyAlignment="1">
      <alignment horizontal="left" vertical="top"/>
    </xf>
    <xf numFmtId="0" fontId="70" fillId="0" borderId="0" xfId="0" applyFont="1" applyFill="1" applyAlignment="1">
      <alignment horizontal="center" vertical="center"/>
    </xf>
    <xf numFmtId="0" fontId="70" fillId="0" borderId="0" xfId="0" applyFont="1" applyFill="1" applyBorder="1" applyAlignment="1">
      <alignment horizontal="center" vertical="center" wrapText="1"/>
    </xf>
    <xf numFmtId="0" fontId="70" fillId="0" borderId="27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 vertical="center"/>
    </xf>
    <xf numFmtId="0" fontId="74" fillId="0" borderId="0" xfId="0" applyFont="1" applyFill="1" applyAlignment="1">
      <alignment horizontal="center" vertical="center" wrapText="1"/>
    </xf>
    <xf numFmtId="0" fontId="63" fillId="0" borderId="0" xfId="0" applyFont="1" applyFill="1" applyAlignment="1">
      <alignment vertical="center" wrapText="1"/>
    </xf>
    <xf numFmtId="0" fontId="71" fillId="0" borderId="2" xfId="0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71" fillId="0" borderId="22" xfId="0" applyFont="1" applyFill="1" applyBorder="1" applyAlignment="1">
      <alignment horizontal="center" vertical="center" wrapText="1"/>
    </xf>
    <xf numFmtId="0" fontId="71" fillId="0" borderId="23" xfId="0" applyFont="1" applyFill="1" applyBorder="1" applyAlignment="1">
      <alignment horizontal="center" vertical="center" wrapText="1"/>
    </xf>
    <xf numFmtId="0" fontId="71" fillId="0" borderId="24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center" vertical="center" wrapText="1"/>
    </xf>
    <xf numFmtId="0" fontId="71" fillId="0" borderId="47" xfId="0" applyFont="1" applyFill="1" applyBorder="1" applyAlignment="1">
      <alignment horizontal="center" vertical="center" wrapText="1"/>
    </xf>
    <xf numFmtId="0" fontId="71" fillId="0" borderId="56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top" wrapText="1"/>
    </xf>
    <xf numFmtId="0" fontId="60" fillId="0" borderId="10" xfId="0" applyFont="1" applyFill="1" applyBorder="1" applyAlignment="1">
      <alignment horizontal="center" vertical="center"/>
    </xf>
    <xf numFmtId="0" fontId="60" fillId="0" borderId="55" xfId="0" applyFont="1" applyFill="1" applyBorder="1" applyAlignment="1">
      <alignment horizontal="center" vertical="center"/>
    </xf>
    <xf numFmtId="0" fontId="74" fillId="0" borderId="0" xfId="0" applyFont="1" applyAlignment="1">
      <alignment horizontal="center" wrapText="1"/>
    </xf>
    <xf numFmtId="0" fontId="69" fillId="0" borderId="0" xfId="0" applyFont="1" applyAlignment="1">
      <alignment horizontal="left" vertical="top" wrapText="1"/>
    </xf>
    <xf numFmtId="0" fontId="70" fillId="0" borderId="0" xfId="0" applyFont="1" applyAlignment="1">
      <alignment horizontal="center" vertical="center" wrapText="1"/>
    </xf>
    <xf numFmtId="0" fontId="70" fillId="0" borderId="0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/>
    </xf>
    <xf numFmtId="0" fontId="60" fillId="0" borderId="10" xfId="0" applyFont="1" applyBorder="1" applyAlignment="1">
      <alignment horizontal="center" vertical="center"/>
    </xf>
    <xf numFmtId="0" fontId="60" fillId="0" borderId="55" xfId="0" applyFont="1" applyBorder="1" applyAlignment="1">
      <alignment horizontal="center" vertical="center"/>
    </xf>
    <xf numFmtId="0" fontId="60" fillId="34" borderId="0" xfId="0" applyFont="1" applyFill="1" applyAlignment="1">
      <alignment horizontal="left" vertical="center" wrapText="1"/>
    </xf>
    <xf numFmtId="0" fontId="60" fillId="34" borderId="0" xfId="0" applyFont="1" applyFill="1" applyAlignment="1">
      <alignment horizontal="left" vertical="top" wrapText="1"/>
    </xf>
    <xf numFmtId="0" fontId="71" fillId="31" borderId="54" xfId="0" applyFont="1" applyFill="1" applyBorder="1" applyAlignment="1">
      <alignment horizontal="center" vertical="center"/>
    </xf>
    <xf numFmtId="0" fontId="60" fillId="34" borderId="2" xfId="0" applyFont="1" applyFill="1" applyBorder="1" applyAlignment="1">
      <alignment horizontal="center" vertical="center" wrapText="1"/>
    </xf>
    <xf numFmtId="0" fontId="60" fillId="34" borderId="21" xfId="0" applyFont="1" applyFill="1" applyBorder="1" applyAlignment="1">
      <alignment horizontal="center" vertical="center" wrapText="1"/>
    </xf>
    <xf numFmtId="0" fontId="60" fillId="34" borderId="24" xfId="0" applyFont="1" applyFill="1" applyBorder="1" applyAlignment="1">
      <alignment horizontal="center" vertical="center" wrapText="1"/>
    </xf>
    <xf numFmtId="0" fontId="60" fillId="34" borderId="26" xfId="0" applyFont="1" applyFill="1" applyBorder="1" applyAlignment="1">
      <alignment horizontal="center" vertical="center" wrapText="1"/>
    </xf>
    <xf numFmtId="0" fontId="60" fillId="34" borderId="20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vertical="center" wrapText="1"/>
    </xf>
    <xf numFmtId="0" fontId="64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</cellXfs>
  <cellStyles count="325">
    <cellStyle name=" 1" xfId="288"/>
    <cellStyle name=" 1 2" xfId="289"/>
    <cellStyle name=" 1_Stage1" xfId="290"/>
    <cellStyle name="_~0780698" xfId="2"/>
    <cellStyle name="_~9051652" xfId="3"/>
    <cellStyle name="_Model_RAB Мой_PR.PROG.WARM.NOTCOMBI.2012.2.16_v1.4(04.04.11) " xfId="291"/>
    <cellStyle name="_Model_RAB Мой_Книга2_PR.PROG.WARM.NOTCOMBI.2012.2.16_v1.4(04.04.11) " xfId="292"/>
    <cellStyle name="_Model_RAB_MRSK_svod_PR.PROG.WARM.NOTCOMBI.2012.2.16_v1.4(04.04.11) " xfId="293"/>
    <cellStyle name="_Model_RAB_MRSK_svod_Книга2_PR.PROG.WARM.NOTCOMBI.2012.2.16_v1.4(04.04.11) " xfId="294"/>
    <cellStyle name="_Копия Программа первоочередных мер_(правка 18 05 06 Усаров_2А_3)" xfId="4"/>
    <cellStyle name="_МОДЕЛЬ_1 (2)_PR.PROG.WARM.NOTCOMBI.2012.2.16_v1.4(04.04.11) " xfId="295"/>
    <cellStyle name="_МОДЕЛЬ_1 (2)_Книга2_PR.PROG.WARM.NOTCOMBI.2012.2.16_v1.4(04.04.11) " xfId="296"/>
    <cellStyle name="_пр 5 тариф RAB_PR.PROG.WARM.NOTCOMBI.2012.2.16_v1.4(04.04.11) " xfId="297"/>
    <cellStyle name="_пр 5 тариф RAB_Книга2_PR.PROG.WARM.NOTCOMBI.2012.2.16_v1.4(04.04.11) " xfId="298"/>
    <cellStyle name="_Приложение 1 2009 24-10-08" xfId="5"/>
    <cellStyle name="_Приложение 11 корр 24-10-08" xfId="6"/>
    <cellStyle name="_Приложение 2- Квартальный отчет об объемах тех. присоед-1" xfId="7"/>
    <cellStyle name="_Расчет RAB_22072008_PR.PROG.WARM.NOTCOMBI.2012.2.16_v1.4(04.04.11) " xfId="299"/>
    <cellStyle name="_Расчет RAB_22072008_Книга2_PR.PROG.WARM.NOTCOMBI.2012.2.16_v1.4(04.04.11) " xfId="300"/>
    <cellStyle name="_Расчет RAB_Лен и МОЭСК_с 2010 года_14.04.2009_со сглаж_version 3.0_без ФСК_PR.PROG.WARM.NOTCOMBI.2012.2.16_v1.4(04.04.11) " xfId="301"/>
    <cellStyle name="_Расчет RAB_Лен и МОЭСК_с 2010 года_14.04.2009_со сглаж_version 3.0_без ФСК_Книга2_PR.PROG.WARM.NOTCOMBI.2012.2.16_v1.4(04.04.11) " xfId="302"/>
    <cellStyle name="_Статистика заявок" xfId="8"/>
    <cellStyle name="20% - Акцент1 2" xfId="9"/>
    <cellStyle name="20% - Акцент2 2" xfId="10"/>
    <cellStyle name="20% - Акцент3 2" xfId="11"/>
    <cellStyle name="20% - Акцент4 2" xfId="12"/>
    <cellStyle name="20% - Акцент5 2" xfId="13"/>
    <cellStyle name="20% - Акцент6 2" xfId="14"/>
    <cellStyle name="40% - Акцент1 2" xfId="15"/>
    <cellStyle name="40% - Акцент2 2" xfId="16"/>
    <cellStyle name="40% - Акцент3 2" xfId="17"/>
    <cellStyle name="40% - Акцент4 2" xfId="18"/>
    <cellStyle name="40% - Акцент5 2" xfId="19"/>
    <cellStyle name="40% - Акцент6 2" xfId="20"/>
    <cellStyle name="60% - Акцент1 2" xfId="21"/>
    <cellStyle name="60% - Акцент2 2" xfId="22"/>
    <cellStyle name="60% - Акцент3 2" xfId="23"/>
    <cellStyle name="60% - Акцент4 2" xfId="24"/>
    <cellStyle name="60% - Акцент5 2" xfId="25"/>
    <cellStyle name="60% - Акцент6 2" xfId="26"/>
    <cellStyle name="Cells 2" xfId="303"/>
    <cellStyle name="Comma [0]_laroux" xfId="27"/>
    <cellStyle name="Comma_laroux" xfId="28"/>
    <cellStyle name="Currency [0]" xfId="29"/>
    <cellStyle name="Currency_laroux" xfId="30"/>
    <cellStyle name="Currency2" xfId="304"/>
    <cellStyle name="Followed Hyperlink" xfId="305"/>
    <cellStyle name="Header 3" xfId="306"/>
    <cellStyle name="Hyperlink" xfId="307"/>
    <cellStyle name="normal" xfId="308"/>
    <cellStyle name="Normal 2" xfId="31"/>
    <cellStyle name="Normal_ASUS" xfId="32"/>
    <cellStyle name="Normal1" xfId="33"/>
    <cellStyle name="Normal2" xfId="309"/>
    <cellStyle name="Percent1" xfId="310"/>
    <cellStyle name="Price_Body" xfId="34"/>
    <cellStyle name="S0" xfId="35"/>
    <cellStyle name="S1" xfId="36"/>
    <cellStyle name="S10" xfId="37"/>
    <cellStyle name="S11" xfId="38"/>
    <cellStyle name="S12" xfId="39"/>
    <cellStyle name="S13" xfId="40"/>
    <cellStyle name="S2" xfId="41"/>
    <cellStyle name="S3" xfId="42"/>
    <cellStyle name="S4" xfId="43"/>
    <cellStyle name="S5" xfId="44"/>
    <cellStyle name="S6" xfId="45"/>
    <cellStyle name="S7" xfId="46"/>
    <cellStyle name="S8" xfId="47"/>
    <cellStyle name="S9" xfId="48"/>
    <cellStyle name="Title 4" xfId="311"/>
    <cellStyle name="Акцент1 2" xfId="49"/>
    <cellStyle name="Акцент2 2" xfId="50"/>
    <cellStyle name="Акцент3 2" xfId="51"/>
    <cellStyle name="Акцент4 2" xfId="52"/>
    <cellStyle name="Акцент5 2" xfId="53"/>
    <cellStyle name="Акцент6 2" xfId="54"/>
    <cellStyle name="Беззащитный" xfId="55"/>
    <cellStyle name="Ввод  2" xfId="56"/>
    <cellStyle name="Вывод 2" xfId="57"/>
    <cellStyle name="Вычисление 2" xfId="58"/>
    <cellStyle name="Гиперссылка 2 2" xfId="312"/>
    <cellStyle name="Гиперссылка 3" xfId="313"/>
    <cellStyle name="Гиперссылка 4" xfId="314"/>
    <cellStyle name="Гиперссылка 4 2 2" xfId="315"/>
    <cellStyle name="Заголовок" xfId="59"/>
    <cellStyle name="Заголовок 1 2" xfId="60"/>
    <cellStyle name="Заголовок 2 2" xfId="61"/>
    <cellStyle name="Заголовок 3 2" xfId="62"/>
    <cellStyle name="Заголовок 4 2" xfId="63"/>
    <cellStyle name="ЗаголовокСтолбца" xfId="64"/>
    <cellStyle name="Защитный" xfId="65"/>
    <cellStyle name="Значение" xfId="66"/>
    <cellStyle name="Итог 2" xfId="67"/>
    <cellStyle name="Контрольная ячейка 2" xfId="68"/>
    <cellStyle name="Мои наименования показателей" xfId="71"/>
    <cellStyle name="Мой заголовок" xfId="69"/>
    <cellStyle name="Мой заголовок листа" xfId="70"/>
    <cellStyle name="Название 2" xfId="72"/>
    <cellStyle name="Нейтральный 2" xfId="73"/>
    <cellStyle name="Обычный" xfId="0" builtinId="0"/>
    <cellStyle name="Обычный 10" xfId="74"/>
    <cellStyle name="Обычный 10 2" xfId="316"/>
    <cellStyle name="Обычный 12" xfId="75"/>
    <cellStyle name="Обычный 12 2" xfId="76"/>
    <cellStyle name="Обычный 12 3" xfId="317"/>
    <cellStyle name="Обычный 12_FORMA.5.2.63" xfId="318"/>
    <cellStyle name="Обычный 120" xfId="77"/>
    <cellStyle name="Обычный 14" xfId="78"/>
    <cellStyle name="Обычный 18 5" xfId="323"/>
    <cellStyle name="Обычный 2" xfId="79"/>
    <cellStyle name="Обычный 2 11" xfId="80"/>
    <cellStyle name="Обычный 2 2" xfId="81"/>
    <cellStyle name="Обычный 2 26 2" xfId="82"/>
    <cellStyle name="Обычный 2 3" xfId="83"/>
    <cellStyle name="Обычный 2 6" xfId="319"/>
    <cellStyle name="Обычный 2 7" xfId="320"/>
    <cellStyle name="Обычный 2_Новая инструкция1_фст" xfId="321"/>
    <cellStyle name="Обычный 3" xfId="84"/>
    <cellStyle name="Обычный 3 2" xfId="85"/>
    <cellStyle name="Обычный 3 2 2 2" xfId="86"/>
    <cellStyle name="Обычный 3 2 5" xfId="87"/>
    <cellStyle name="Обычный 3 21" xfId="88"/>
    <cellStyle name="Обычный 3 3" xfId="322"/>
    <cellStyle name="Обычный 4" xfId="89"/>
    <cellStyle name="Обычный 4 2" xfId="90"/>
    <cellStyle name="Обычный 4 2 4" xfId="91"/>
    <cellStyle name="Обычный 5" xfId="92"/>
    <cellStyle name="Обычный 6" xfId="93"/>
    <cellStyle name="Обычный 6 2" xfId="94"/>
    <cellStyle name="Обычный 6 2 2" xfId="95"/>
    <cellStyle name="Обычный 6 2 2 2" xfId="96"/>
    <cellStyle name="Обычный 6 2 2 2 2" xfId="97"/>
    <cellStyle name="Обычный 6 2 2 2 2 2" xfId="98"/>
    <cellStyle name="Обычный 6 2 2 2 2 2 2" xfId="99"/>
    <cellStyle name="Обычный 6 2 2 2 2 2 3" xfId="100"/>
    <cellStyle name="Обычный 6 2 2 2 2 3" xfId="101"/>
    <cellStyle name="Обычный 6 2 2 2 2 4" xfId="102"/>
    <cellStyle name="Обычный 6 2 2 2 3" xfId="103"/>
    <cellStyle name="Обычный 6 2 2 2 3 2" xfId="104"/>
    <cellStyle name="Обычный 6 2 2 2 3 3" xfId="105"/>
    <cellStyle name="Обычный 6 2 2 2 4" xfId="106"/>
    <cellStyle name="Обычный 6 2 2 2 5" xfId="107"/>
    <cellStyle name="Обычный 6 2 2 3" xfId="108"/>
    <cellStyle name="Обычный 6 2 2 3 2" xfId="109"/>
    <cellStyle name="Обычный 6 2 2 3 2 2" xfId="110"/>
    <cellStyle name="Обычный 6 2 2 3 2 3" xfId="111"/>
    <cellStyle name="Обычный 6 2 2 3 3" xfId="112"/>
    <cellStyle name="Обычный 6 2 2 3 4" xfId="113"/>
    <cellStyle name="Обычный 6 2 2 4" xfId="114"/>
    <cellStyle name="Обычный 6 2 2 4 2" xfId="115"/>
    <cellStyle name="Обычный 6 2 2 4 2 2" xfId="116"/>
    <cellStyle name="Обычный 6 2 2 4 2 3" xfId="117"/>
    <cellStyle name="Обычный 6 2 2 4 3" xfId="118"/>
    <cellStyle name="Обычный 6 2 2 4 4" xfId="119"/>
    <cellStyle name="Обычный 6 2 2 5" xfId="120"/>
    <cellStyle name="Обычный 6 2 2 5 2" xfId="121"/>
    <cellStyle name="Обычный 6 2 2 5 3" xfId="122"/>
    <cellStyle name="Обычный 6 2 2 6" xfId="123"/>
    <cellStyle name="Обычный 6 2 2 7" xfId="124"/>
    <cellStyle name="Обычный 6 2 2 8" xfId="125"/>
    <cellStyle name="Обычный 6 2 3" xfId="126"/>
    <cellStyle name="Обычный 6 2 3 2" xfId="127"/>
    <cellStyle name="Обычный 6 2 3 2 2" xfId="128"/>
    <cellStyle name="Обычный 6 2 3 2 2 2" xfId="129"/>
    <cellStyle name="Обычный 6 2 3 2 2 2 2" xfId="130"/>
    <cellStyle name="Обычный 6 2 3 2 2 2 3" xfId="131"/>
    <cellStyle name="Обычный 6 2 3 2 2 3" xfId="132"/>
    <cellStyle name="Обычный 6 2 3 2 2 4" xfId="133"/>
    <cellStyle name="Обычный 6 2 3 2 3" xfId="134"/>
    <cellStyle name="Обычный 6 2 3 2 3 2" xfId="135"/>
    <cellStyle name="Обычный 6 2 3 2 3 3" xfId="136"/>
    <cellStyle name="Обычный 6 2 3 2 4" xfId="137"/>
    <cellStyle name="Обычный 6 2 3 2 5" xfId="138"/>
    <cellStyle name="Обычный 6 2 3 3" xfId="139"/>
    <cellStyle name="Обычный 6 2 3 3 2" xfId="140"/>
    <cellStyle name="Обычный 6 2 3 3 2 2" xfId="141"/>
    <cellStyle name="Обычный 6 2 3 3 2 3" xfId="142"/>
    <cellStyle name="Обычный 6 2 3 3 3" xfId="143"/>
    <cellStyle name="Обычный 6 2 3 3 4" xfId="144"/>
    <cellStyle name="Обычный 6 2 3 4" xfId="145"/>
    <cellStyle name="Обычный 6 2 3 4 2" xfId="146"/>
    <cellStyle name="Обычный 6 2 3 4 2 2" xfId="147"/>
    <cellStyle name="Обычный 6 2 3 4 2 3" xfId="148"/>
    <cellStyle name="Обычный 6 2 3 4 3" xfId="149"/>
    <cellStyle name="Обычный 6 2 3 4 4" xfId="150"/>
    <cellStyle name="Обычный 6 2 3 5" xfId="151"/>
    <cellStyle name="Обычный 6 2 3 5 2" xfId="152"/>
    <cellStyle name="Обычный 6 2 3 5 3" xfId="153"/>
    <cellStyle name="Обычный 6 2 3 6" xfId="154"/>
    <cellStyle name="Обычный 6 2 3 7" xfId="155"/>
    <cellStyle name="Обычный 6 2 3 8" xfId="156"/>
    <cellStyle name="Обычный 6 2 4" xfId="157"/>
    <cellStyle name="Обычный 6 2 4 2" xfId="158"/>
    <cellStyle name="Обычный 6 2 4 2 2" xfId="159"/>
    <cellStyle name="Обычный 6 2 4 2 3" xfId="160"/>
    <cellStyle name="Обычный 6 2 4 3" xfId="161"/>
    <cellStyle name="Обычный 6 2 4 4" xfId="162"/>
    <cellStyle name="Обычный 6 2 5" xfId="163"/>
    <cellStyle name="Обычный 6 2 5 2" xfId="164"/>
    <cellStyle name="Обычный 6 2 5 2 2" xfId="165"/>
    <cellStyle name="Обычный 6 2 5 2 3" xfId="166"/>
    <cellStyle name="Обычный 6 2 5 3" xfId="167"/>
    <cellStyle name="Обычный 6 2 5 4" xfId="168"/>
    <cellStyle name="Обычный 6 2 6" xfId="169"/>
    <cellStyle name="Обычный 6 2 6 2" xfId="170"/>
    <cellStyle name="Обычный 6 2 6 3" xfId="171"/>
    <cellStyle name="Обычный 6 2 7" xfId="172"/>
    <cellStyle name="Обычный 6 2 8" xfId="173"/>
    <cellStyle name="Обычный 6 2 9" xfId="174"/>
    <cellStyle name="Обычный 6 3" xfId="175"/>
    <cellStyle name="Обычный 6 3 2" xfId="176"/>
    <cellStyle name="Обычный 6 3 2 2" xfId="177"/>
    <cellStyle name="Обычный 6 3 2 3" xfId="178"/>
    <cellStyle name="Обычный 6 3 3" xfId="179"/>
    <cellStyle name="Обычный 6 3 4" xfId="180"/>
    <cellStyle name="Обычный 6 4" xfId="181"/>
    <cellStyle name="Обычный 6 4 2" xfId="182"/>
    <cellStyle name="Обычный 6 4 2 2" xfId="183"/>
    <cellStyle name="Обычный 6 4 2 3" xfId="184"/>
    <cellStyle name="Обычный 6 4 3" xfId="185"/>
    <cellStyle name="Обычный 6 4 4" xfId="186"/>
    <cellStyle name="Обычный 6 5" xfId="187"/>
    <cellStyle name="Обычный 6 5 2" xfId="188"/>
    <cellStyle name="Обычный 6 5 3" xfId="189"/>
    <cellStyle name="Обычный 6 6" xfId="190"/>
    <cellStyle name="Обычный 6 7" xfId="191"/>
    <cellStyle name="Обычный 6 8" xfId="192"/>
    <cellStyle name="Обычный 7" xfId="193"/>
    <cellStyle name="Обычный 7 2" xfId="194"/>
    <cellStyle name="Обычный 7 2 2" xfId="195"/>
    <cellStyle name="Обычный 7 2 2 2" xfId="196"/>
    <cellStyle name="Обычный 7 2 2 2 2" xfId="197"/>
    <cellStyle name="Обычный 7 2 2 2 3" xfId="198"/>
    <cellStyle name="Обычный 7 2 2 3" xfId="199"/>
    <cellStyle name="Обычный 7 2 2 4" xfId="200"/>
    <cellStyle name="Обычный 7 2 3" xfId="201"/>
    <cellStyle name="Обычный 7 2 3 2" xfId="202"/>
    <cellStyle name="Обычный 7 2 3 2 2" xfId="203"/>
    <cellStyle name="Обычный 7 2 3 2 3" xfId="204"/>
    <cellStyle name="Обычный 7 2 3 3" xfId="205"/>
    <cellStyle name="Обычный 7 2 3 4" xfId="206"/>
    <cellStyle name="Обычный 7 2 4" xfId="207"/>
    <cellStyle name="Обычный 7 2 4 2" xfId="208"/>
    <cellStyle name="Обычный 7 2 4 3" xfId="209"/>
    <cellStyle name="Обычный 7 2 5" xfId="210"/>
    <cellStyle name="Обычный 7 2 6" xfId="211"/>
    <cellStyle name="Обычный 7 2 7" xfId="212"/>
    <cellStyle name="Обычный 8" xfId="213"/>
    <cellStyle name="Обычный 9" xfId="214"/>
    <cellStyle name="Обычный 9 2" xfId="215"/>
    <cellStyle name="Обычный 9 2 2" xfId="216"/>
    <cellStyle name="Обычный 9 2 2 2" xfId="217"/>
    <cellStyle name="Обычный 9 2 2 3" xfId="218"/>
    <cellStyle name="Обычный 9 2 2 4" xfId="219"/>
    <cellStyle name="Обычный 9 2 3" xfId="220"/>
    <cellStyle name="Обычный 9 2 4" xfId="221"/>
    <cellStyle name="Обычный 9 3" xfId="222"/>
    <cellStyle name="Обычный 9 3 2" xfId="223"/>
    <cellStyle name="Обычный 9 3 3" xfId="224"/>
    <cellStyle name="Обычный 9 3 4" xfId="225"/>
    <cellStyle name="Обычный 9 4" xfId="226"/>
    <cellStyle name="Обычный 9 5" xfId="227"/>
    <cellStyle name="Обычный_BPnov (1)" xfId="324"/>
    <cellStyle name="Плохой 2" xfId="228"/>
    <cellStyle name="Поле ввода" xfId="229"/>
    <cellStyle name="Пояснение 2" xfId="230"/>
    <cellStyle name="Примечание 2" xfId="231"/>
    <cellStyle name="Процентный" xfId="286" builtinId="5"/>
    <cellStyle name="Процентный 2" xfId="232"/>
    <cellStyle name="Процентный 3" xfId="233"/>
    <cellStyle name="Связанная ячейка 2" xfId="234"/>
    <cellStyle name="Стиль 1" xfId="235"/>
    <cellStyle name="Текст предупреждения 2" xfId="236"/>
    <cellStyle name="Текстовый" xfId="237"/>
    <cellStyle name="Тысячи [0]_2 месяца" xfId="238"/>
    <cellStyle name="Тысячи_2 месяца" xfId="239"/>
    <cellStyle name="Финансовый" xfId="1" builtinId="3"/>
    <cellStyle name="Финансовый 2" xfId="240"/>
    <cellStyle name="Финансовый 2 14" xfId="241"/>
    <cellStyle name="Финансовый 2 2" xfId="242"/>
    <cellStyle name="Финансовый 2 2 2" xfId="243"/>
    <cellStyle name="Финансовый 2 2 2 2" xfId="244"/>
    <cellStyle name="Финансовый 2 2 2 2 2" xfId="245"/>
    <cellStyle name="Финансовый 2 2 2 3" xfId="246"/>
    <cellStyle name="Финансовый 2 2 3" xfId="247"/>
    <cellStyle name="Финансовый 2 2 4" xfId="248"/>
    <cellStyle name="Финансовый 2 3" xfId="249"/>
    <cellStyle name="Финансовый 2 3 2" xfId="250"/>
    <cellStyle name="Финансовый 2 3 2 2" xfId="251"/>
    <cellStyle name="Финансовый 2 3 2 3" xfId="252"/>
    <cellStyle name="Финансовый 2 3 3" xfId="253"/>
    <cellStyle name="Финансовый 2 3 4" xfId="254"/>
    <cellStyle name="Финансовый 2 4" xfId="255"/>
    <cellStyle name="Финансовый 2 4 2" xfId="256"/>
    <cellStyle name="Финансовый 2 4 3" xfId="257"/>
    <cellStyle name="Финансовый 2 5" xfId="258"/>
    <cellStyle name="Финансовый 2 6" xfId="259"/>
    <cellStyle name="Финансовый 2 7" xfId="260"/>
    <cellStyle name="Финансовый 22" xfId="261"/>
    <cellStyle name="Финансовый 3" xfId="262"/>
    <cellStyle name="Финансовый 3 2" xfId="263"/>
    <cellStyle name="Финансовый 3 2 2" xfId="264"/>
    <cellStyle name="Финансовый 3 2 2 2" xfId="265"/>
    <cellStyle name="Финансовый 3 2 2 3" xfId="266"/>
    <cellStyle name="Финансовый 3 2 3" xfId="267"/>
    <cellStyle name="Финансовый 3 2 4" xfId="268"/>
    <cellStyle name="Финансовый 3 3" xfId="269"/>
    <cellStyle name="Финансовый 3 3 2" xfId="270"/>
    <cellStyle name="Финансовый 3 3 2 2" xfId="271"/>
    <cellStyle name="Финансовый 3 3 2 3" xfId="272"/>
    <cellStyle name="Финансовый 3 3 3" xfId="273"/>
    <cellStyle name="Финансовый 3 3 4" xfId="274"/>
    <cellStyle name="Финансовый 3 4" xfId="275"/>
    <cellStyle name="Финансовый 3 4 2" xfId="276"/>
    <cellStyle name="Финансовый 3 4 3" xfId="277"/>
    <cellStyle name="Финансовый 3 5" xfId="278"/>
    <cellStyle name="Финансовый 3 6" xfId="279"/>
    <cellStyle name="Финансовый 3 7" xfId="280"/>
    <cellStyle name="Финансовый 4" xfId="287"/>
    <cellStyle name="Финансовый 9" xfId="281"/>
    <cellStyle name="Формула" xfId="282"/>
    <cellStyle name="ФормулаВБ" xfId="283"/>
    <cellStyle name="ФормулаНаКонтроль" xfId="284"/>
    <cellStyle name="Хороший 2" xfId="28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8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\D\2003\&#1060;&#1086;&#1088;&#1084;&#1080;&#1088;&#1086;&#1074;&#1072;&#1085;&#1080;&#1077;%20&#1044;&#1055;&#1053;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44;&#1086;&#1082;&#1091;&#1084;&#1077;&#1085;&#1090;&#1099;\&#1041;&#1086;&#1088;&#1080;&#1089;&#1086;&#1074;&#1072;\&#1057;&#1045;&#1058;&#1045;&#1042;&#1040;&#1071;%20%20&#1050;&#1054;&#1052;&#1055;&#1040;&#1053;&#1048;&#1071;\&#1055;&#1056;&#1048;&#1057;&#1054;&#1045;&#1044;&#1048;&#1053;&#1045;&#1053;&#1048;&#1045;\&#1055;&#1083;&#1072;&#1090;&#1072;%20&#1085;&#1072;%202009&#1075;&#1086;&#1076;\&#1055;&#1083;&#1072;&#1090;&#1072;%20&#1079;&#1072;%20&#1058;&#1055;%202009%20&#1075;\&#1054;&#1089;&#1085;&#1086;&#1074;&#1085;&#1086;&#1081;%20&#1084;&#1072;&#1090;&#1077;&#1088;&#1080;&#1072;&#1083;\&#1055;&#1088;&#1086;&#1077;&#1082;&#1090;\&#1057;&#1077;&#1084;&#1080;&#1085;&#1072;\&#1086;&#1090;11.11.08-&#1085;&#1086;&#1074;&#1099;&#1081;\&#1058;&#1072;&#1073;&#1083;.%2017_06.11.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44;&#1086;&#1082;&#1091;&#1084;&#1077;&#1085;&#1090;&#1099;\&#1041;&#1086;&#1088;&#1080;&#1089;&#1086;&#1074;&#1072;\&#1057;&#1045;&#1058;&#1045;&#1042;&#1040;&#1071;%20%20&#1050;&#1054;&#1052;&#1055;&#1040;&#1053;&#1048;&#1071;\&#1058;&#1040;&#1056;&#1048;&#1060;&#1053;&#1067;&#1049;%20&#1054;&#1058;&#1044;&#1045;&#1051;\&#1058;&#1040;&#1056;&#1048;&#1060;%20&#1053;&#1040;%20&#1055;&#1045;&#1056;&#1045;&#1044;&#1040;&#1063;&#1059;\&#1058;&#1072;&#1088;&#1080;&#1092;&#1099;%20&#1085;&#1072;%202007%20&#1075;&#1086;&#1076;\&#1054;&#1088;&#1075;&#1072;&#1085;&#1080;&#1079;&#1072;&#1094;&#1080;&#1086;&#1085;&#1085;&#1099;&#1077;%20&#1076;&#1086;&#1082;&#1091;&#1084;&#1077;&#1085;&#1090;&#1099;%20&#1087;&#1086;%20&#1087;&#1086;&#1076;&#1075;&#1086;&#1090;&#1086;&#1074;&#1082;&#1077;\G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DOCUME~1\NKONDA~1.FST\LOCALS~1\Temp\notes6030C8\proverk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44;&#1086;&#1082;&#1091;&#1084;&#1077;&#1085;&#1090;&#1099;\&#1041;&#1086;&#1088;&#1080;&#1089;&#1086;&#1074;&#1072;\&#1057;&#1045;&#1058;&#1045;&#1042;&#1040;&#1071;%20%20&#1050;&#1054;&#1052;&#1055;&#1040;&#1053;&#1048;&#1071;\&#1058;&#1040;&#1056;&#1048;&#1060;&#1053;&#1067;&#1049;%20&#1054;&#1058;&#1044;&#1045;&#1051;\&#1058;&#1040;&#1056;&#1048;&#1060;%20&#1053;&#1040;%20&#1055;&#1045;&#1056;&#1045;&#1044;&#1040;&#1063;&#1059;\&#1058;&#1072;&#1088;&#1080;&#1092;&#1099;%20&#1085;&#1072;%202009%20&#1075;&#1086;&#1076;\&#1055;&#1088;&#1080;&#1083;&#1086;&#1078;&#1077;&#1085;&#1080;&#1103;%20&#1082;%20&#1087;&#1088;&#1080;&#1082;&#1072;&#1079;&#1091;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9.200\&#1092;&#1089;&#1090;\&#1044;&#1086;&#1082;&#1091;&#1084;&#1077;&#1085;&#1090;&#1099;\OREP.INV.N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~1\DROMAN~1\LOCALS~1\Temp\notes6030C8\~504795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Documents%20and%20Settings\san\&#1056;&#1072;&#1073;&#1086;&#1095;&#1080;&#1081;%20&#1089;&#1090;&#1086;&#1083;\&#1091;&#1056;&#1071;&#1044;&#1054;&#1042;\&#1048;&#1055;&#1056;%202008-12(&#1057;&#1072;&#1084;&#1072;&#1088;&#1072;&#1060;24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obanov\plan-99\P-99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~1\DROMAN~1\LOCALS~1\Temp\notes6030C8\GRES.2007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41;&#1044;&#1056;\2016\&#1047;&#1072;&#1076;&#1072;&#1085;&#1080;&#1103;\&#1050;&#1088;&#1077;&#1084;&#1085;&#1077;&#1074;&#1072;\&#1060;&#1086;&#1088;&#1084;&#1072;&#1090;&#1099;%20&#1058;&#1055;\&#1054;&#1090;%20&#1086;&#1088;&#1075;&#1072;&#1085;&#1080;&#1079;&#1072;&#1094;&#1080;&#1081;\4.&#1069;&#1085;&#1077;&#1088;&#1075;&#1086;&#1089;&#1077;&#1090;&#1100;%20-%20&#1071;&#1085;&#1090;&#1080;&#1082;&#1086;&#1074;&#1086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56;&#1057;&#1050;%20&#1042;&#1086;&#1083;&#1075;&#1080;\&#1044;&#1077;&#1087;&#1072;&#1088;&#1090;&#1072;&#1084;&#1077;&#1085;&#1090;%20&#1090;&#1072;&#1088;&#1080;&#1092;&#1086;&#1086;&#1073;&#1088;&#1072;&#1079;&#1086;&#1074;&#1072;&#1085;&#1080;&#1103;\&#1058;&#1072;&#1088;&#1080;&#1092;%202017%20&#1075;&#1086;&#1076;\&#1058;&#1077;&#1093;&#1087;&#1088;&#1080;&#1089;&#1086;&#1077;&#1076;&#1080;&#1085;&#1077;&#1085;&#1080;&#1077;\&#1057;&#1072;&#1088;&#1072;&#1090;&#1086;&#1074;\&#1057;&#1072;&#1084;&#1072;&#1088;&#1072;\&#1056;&#1072;&#1089;&#1095;&#1077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44;&#1086;&#1082;&#1091;&#1084;&#1077;&#1085;&#1090;&#1099;\&#1041;&#1086;&#1088;&#1080;&#1089;&#1086;&#1074;&#1072;\&#1057;&#1045;&#1058;&#1045;&#1042;&#1040;&#1071;%20%20&#1050;&#1054;&#1052;&#1055;&#1040;&#1053;&#1048;&#1071;\&#1058;&#1040;&#1056;&#1048;&#1060;&#1053;&#1067;&#1049;%20&#1054;&#1058;&#1044;&#1045;&#1051;\&#1058;&#1040;&#1056;&#1048;&#1060;%20&#1053;&#1040;%20&#1055;&#1045;&#1056;&#1045;&#1044;&#1040;&#1063;&#1059;\&#1058;&#1072;&#1088;&#1080;&#1092;&#1099;%20&#1085;&#1072;%202009%20&#1075;&#1086;&#1076;\&#1056;&#1072;&#1089;&#1095;&#1077;&#1090;%20&#1090;&#1072;&#1088;&#1080;&#1092;&#1072;\&#1056;&#1072;&#1089;&#1095;&#1077;&#1090;\&#1054;&#1089;&#1085;&#1086;&#1074;&#1085;&#1086;&#1081;%20&#1088;&#1072;&#1089;&#1095;&#1077;&#1090;\&#1040;&#1056;&#1052;%20&#1086;&#1090;%2021.04.08\&#1040;&#1056;&#1052;.2009-&#1057;&#1072;&#1084;&#1072;&#1088;&#107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56;&#1057;&#1050;%20&#1042;&#1086;&#1083;&#1075;&#1080;\&#1044;&#1077;&#1087;&#1072;&#1088;&#1090;&#1072;&#1084;&#1077;&#1085;&#1090;%20&#1090;&#1072;&#1088;&#1080;&#1092;&#1086;&#1086;&#1073;&#1088;&#1072;&#1079;&#1086;&#1074;&#1072;&#1085;&#1080;&#1103;\&#1056;&#1077;&#1096;&#1077;&#1085;&#1080;&#1103;%202015%20&#1075;&#1086;&#1076;\&#1058;&#1077;&#1093;&#1087;&#1088;&#1080;&#1089;&#1086;&#1077;&#1076;&#1080;&#1085;&#1077;&#1085;&#1080;&#1077;\&#1060;&#1086;&#1088;&#1084;&#1072;%20&#8470;6\FORMA.6.2.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Zotov_EA\AppData\Local\Microsoft\Windows\Temporary%20Internet%20Files\Content.Outlook\QDYE3O1K\&#1058;&#1086;&#1084;&#1089;&#1082;&#1072;&#1103;%20&#1056;&#1050;\&#1055;&#1088;&#1080;&#1083;&#1086;&#1078;&#1077;&#1085;&#1080;&#1077;_&#1060;&#1086;&#1088;&#1084;&#1072;&#1090;_&#1057;&#1090;&#1086;&#1080;&#1084;&#1086;&#1089;&#1090;&#1100;_&#1058;&#1055;_&#1076;&#1083;&#1103;_&#1086;&#1090;&#1087;&#1088;&#1072;&#1074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Zotov_EA\AppData\Local\Microsoft\Windows\Temporary%20Internet%20Files\Content.Outlook\QDYE3O1K\&#1055;&#1088;&#1080;&#1083;&#1086;&#1078;&#1077;&#1085;&#1080;&#1077;_2_&#1082;_&#1055;&#1088;&#1086;&#1090;&#1086;&#1082;&#1086;&#1083;&#109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DOCUME~1\NKONDA~1.FST\LOCALS~1\Temp\notes6030C8\&#1055;&#1083;&#1072;&#1085;%20&#1085;&#1072;%202008-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3-fs05\Departments\&#1044;&#1086;&#1082;&#1091;&#1084;&#1077;&#1085;&#1090;&#1099;\&#1041;&#1086;&#1088;&#1080;&#1089;&#1086;&#1074;&#1072;\&#1057;&#1045;&#1058;&#1045;&#1042;&#1040;&#1071;%20%20&#1050;&#1054;&#1052;&#1055;&#1040;&#1053;&#1048;&#1071;\&#1058;&#1040;&#1056;&#1048;&#1060;&#1053;&#1067;&#1049;%20&#1054;&#1058;&#1044;&#1045;&#1051;\&#1058;&#1040;&#1056;&#1048;&#1060;%20&#1053;&#1040;%20&#1055;&#1045;&#1056;&#1045;&#1044;&#1040;&#1063;&#1059;\&#1058;&#1072;&#1088;&#1080;&#1092;&#1099;%20&#1085;&#1072;%202009%20&#1075;&#1086;&#1076;\&#1056;&#1072;&#1089;&#1095;&#1077;&#1090;%20&#1090;&#1072;&#1088;&#1080;&#1092;&#1072;\&#1056;&#1072;&#1089;&#1095;&#1077;&#1090;\&#1054;&#1089;&#1085;&#1086;&#1074;&#1085;&#1086;&#1081;%20&#1088;&#1072;&#1089;&#1095;&#1077;&#1090;\&#1054;&#1089;&#1085;&#1086;&#1074;&#1085;&#1072;&#1103;\&#1040;&#1056;&#1052;-&#1074;&#1072;&#1078;&#1085;&#1099;&#1081;\&#1040;&#1056;&#1052;.2009-&#1057;&#1072;&#1084;&#1072;&#108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Исходные"/>
      <sheetName val="ИТ-бюджет"/>
      <sheetName val="_FES"/>
      <sheetName val="t_настройки"/>
      <sheetName val="t_проверки"/>
      <sheetName val="Сценарные условия"/>
      <sheetName val="Список ДЗО"/>
      <sheetName val="3 Программа реализации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TEHSHEET"/>
      <sheetName val="Топливо2009"/>
      <sheetName val="2009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Заголовок"/>
      <sheetName val="под кредитное плечо 25%"/>
      <sheetName val="Справочно"/>
      <sheetName val="Инфо"/>
      <sheetName val="СОК накладные (ТК-Бишкек)"/>
      <sheetName val="2013б_п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XLR_NoRangeSheet"/>
      <sheetName val="VLOOKUP"/>
      <sheetName val="INPUTMASTER"/>
      <sheetName val="Sheet2"/>
      <sheetName val="Данные для расчета"/>
      <sheetName val="Справочники"/>
      <sheetName val="SMetstrait"/>
      <sheetName val="2001"/>
      <sheetName val="Ком потер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ТОГИ  по Н,Р,Э,Q"/>
      <sheetName val="материалы"/>
      <sheetName val="Лист13"/>
      <sheetName val="КТ 13.1.1"/>
      <sheetName val="Списки"/>
      <sheetName val="Макет"/>
      <sheetName val=""/>
      <sheetName val="перечень ОИК"/>
      <sheetName val="перечень СКО"/>
      <sheetName val="перечень бизнес-систем"/>
      <sheetName val="оргструктура"/>
      <sheetName val="свод_до_вн_об_"/>
      <sheetName val="расш_для_РАО"/>
      <sheetName val="расш_для_РАО_стр_310"/>
      <sheetName val="Сценарные_условия"/>
      <sheetName val="Список_ДЗО"/>
      <sheetName val="3_Программа_реализации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Данные_для_расчета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ИТОГИ__по_Н,Р,Э,Q"/>
      <sheetName val="КТ_13_1_1"/>
      <sheetName val="Сравнение сглаживания"/>
      <sheetName val="Огл. Графиков"/>
      <sheetName val="Текущие цены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Данные"/>
      <sheetName val="Регионы"/>
      <sheetName val="СВОД форма (всего)"/>
      <sheetName val="3 квартал"/>
      <sheetName val="12.Прогнозный баланс"/>
      <sheetName val="СВОД форма"/>
      <sheetName val="Set"/>
      <sheetName val="Параметры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共機J"/>
      <sheetName val="УФ-61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1"/>
      <sheetName val="2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Отчет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Производство_электроэнерги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1"/>
      <sheetName val="2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ПРОГНОЗ_1"/>
      <sheetName val="справочник"/>
      <sheetName val="Топливо"/>
      <sheetName val="Форэм-тепло"/>
      <sheetName val="на 1 тут"/>
      <sheetName val="на_1_тут"/>
      <sheetName val="T25"/>
      <sheetName val="T31"/>
      <sheetName val="форма-прил к ф№1"/>
      <sheetName val="T0"/>
      <sheetName val="9. Смета затрат"/>
      <sheetName val="11 Прочие_расчет"/>
      <sheetName val="10. БДР"/>
      <sheetName val="1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InputTI"/>
      <sheetName val="Позиция"/>
      <sheetName val="map_nat"/>
      <sheetName val="map_RPG"/>
      <sheetName val="Profit &amp; Loss Total"/>
      <sheetName val="Контроль"/>
      <sheetName val="Отопление"/>
      <sheetName val="постоянные затраты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Source"/>
      <sheetName val="эл ст"/>
      <sheetName val="ис.смета"/>
      <sheetName val="Гр5(о)"/>
      <sheetName val="См-2 Шатурс сети  проект работы"/>
      <sheetName val="Макро"/>
      <sheetName val="Технический лист"/>
      <sheetName val="Месяцы"/>
      <sheetName val="17СВОД-ПУ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ТЭП 1"/>
      <sheetName val="Исх."/>
      <sheetName val="Титульный"/>
      <sheetName val="3.15"/>
      <sheetName val="БДДС_нов"/>
      <sheetName val="График"/>
      <sheetName val="ПФВ-0.6"/>
      <sheetName val="ПТ-1.2факт"/>
      <sheetName val="2.Ê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Выпадающие списки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Справка"/>
      <sheetName val="CMA Calculations- R Factor"/>
      <sheetName val="CMA Calculations- Figure 5440.1"/>
      <sheetName val="Dictionaries"/>
      <sheetName val="4.3 Лимит изм ДЗ и КЗ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трансформация"/>
      <sheetName val="Калькуляция кв"/>
      <sheetName val="COMPS"/>
      <sheetName val="Reference"/>
      <sheetName val="Справочник предприятий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Калькуляция_кв"/>
      <sheetName val="Справочник_предприятий"/>
      <sheetName val="sverxtip"/>
      <sheetName val="КТЖ БДР"/>
      <sheetName val="12 месяцев 2010"/>
      <sheetName val="Нефть"/>
      <sheetName val="Форма2"/>
      <sheetName val="IPR_VOG"/>
      <sheetName val="6НК-cт."/>
      <sheetName val="Precios"/>
      <sheetName val="СписокТЭП"/>
      <sheetName val="Data-in"/>
      <sheetName val="ЗАО_н.ит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Содержание"/>
      <sheetName val="4 000 000 тыс.тг"/>
      <sheetName val="15 000 000 тыс.тг"/>
      <sheetName val="ЦХЛ 2004"/>
      <sheetName val="2210900-Aug"/>
      <sheetName val="Фин.обязат."/>
      <sheetName val="Financial ratios А3"/>
      <sheetName val="December(начис)_ZKM-ZinBV"/>
      <sheetName val="ЦентрЗатр"/>
      <sheetName val="ЕдИзм"/>
      <sheetName val="Предпр"/>
      <sheetName val="t0_name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  <sheetName val="I-Index"/>
      <sheetName val="ЦТУ (касса)"/>
      <sheetName val="ЕБРР"/>
      <sheetName val="ЕБРР 200 млн.$ 24.05.12"/>
      <sheetName val="Самрук"/>
      <sheetName val="БРК-188,2"/>
      <sheetName val="LME_prices"/>
      <sheetName val="5NK "/>
      <sheetName val="ЛСЦ начисленное на 31.12.08"/>
      <sheetName val="ЛЛизинг начис. на 31.12.08"/>
      <sheetName val="Доходы всего"/>
      <sheetName val="Доходы обороты"/>
      <sheetName val="ктж"/>
      <sheetName val="ЖДА"/>
      <sheetName val="Доступ к МЖС"/>
      <sheetName val="авансы"/>
      <sheetName val="мать факт (изм НДС)"/>
      <sheetName val="ПВД"/>
      <sheetName val="прочие поступления"/>
      <sheetName val="кредитный бюджет 2014"/>
      <sheetName val="разработочная"/>
      <sheetName val="прочие выб по дзо"/>
      <sheetName val="инвест.разбивка"/>
      <sheetName val="оплата БЗ и ОСО для БДДС"/>
      <sheetName val="Соц.сфера"/>
      <sheetName val="расходы КТЖ"/>
      <sheetName val="Налоги"/>
      <sheetName val="прочие выбытия "/>
      <sheetName val="депозиты 2014"/>
      <sheetName val="УК и ФП"/>
      <sheetName val="бюджет 2013_освоение_)"/>
      <sheetName val="ремонтТ9"/>
      <sheetName val="Исполнение ИПР скорр"/>
      <sheetName val="Работы "/>
      <sheetName val="Служебная"/>
      <sheetName val="Легенда"/>
      <sheetName val="план-факторный"/>
      <sheetName val="Работы_"/>
      <sheetName val="-Данные для радара.xlsx"/>
      <sheetName val="Объемы и выручка"/>
      <sheetName val="Приложение2"/>
      <sheetName val="Баланс"/>
      <sheetName val="Standard"/>
      <sheetName val="Romb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ий"/>
      <sheetName val="17 (ТП)"/>
    </sheetNames>
    <sheetDataSet>
      <sheetData sheetId="0">
        <row r="9">
          <cell r="E9">
            <v>429320.48</v>
          </cell>
          <cell r="F9">
            <v>1203238.774</v>
          </cell>
          <cell r="G9">
            <v>500479.35399999999</v>
          </cell>
          <cell r="H9">
            <v>1447251</v>
          </cell>
          <cell r="L9">
            <v>1565613</v>
          </cell>
        </row>
        <row r="10">
          <cell r="E10">
            <v>105489.81299999999</v>
          </cell>
          <cell r="F10">
            <v>61936</v>
          </cell>
          <cell r="G10">
            <v>114955.315</v>
          </cell>
          <cell r="H10">
            <v>586194</v>
          </cell>
          <cell r="L10">
            <v>611483</v>
          </cell>
        </row>
        <row r="11">
          <cell r="G11">
            <v>0</v>
          </cell>
          <cell r="H11">
            <v>3726455</v>
          </cell>
          <cell r="L11">
            <v>4157600</v>
          </cell>
        </row>
        <row r="13">
          <cell r="E13">
            <v>5854777.7247399995</v>
          </cell>
          <cell r="F13">
            <v>5829921</v>
          </cell>
          <cell r="G13">
            <v>6058180.3098499998</v>
          </cell>
          <cell r="H13">
            <v>4856472</v>
          </cell>
          <cell r="L13">
            <v>5744474</v>
          </cell>
        </row>
        <row r="14">
          <cell r="E14">
            <v>54947.050039999995</v>
          </cell>
          <cell r="F14">
            <v>24634.9</v>
          </cell>
          <cell r="G14">
            <v>81840.96789</v>
          </cell>
          <cell r="H14">
            <v>43092</v>
          </cell>
          <cell r="L14">
            <v>48116</v>
          </cell>
        </row>
        <row r="15">
          <cell r="E15">
            <v>67241.504939999999</v>
          </cell>
          <cell r="F15">
            <v>40423.5</v>
          </cell>
          <cell r="G15">
            <v>123577.76702</v>
          </cell>
          <cell r="H15">
            <v>188412</v>
          </cell>
          <cell r="L15">
            <v>211605</v>
          </cell>
        </row>
        <row r="16">
          <cell r="E16">
            <v>32747.272789999999</v>
          </cell>
          <cell r="F16">
            <v>12213.6</v>
          </cell>
          <cell r="G16">
            <v>40381.493710000002</v>
          </cell>
          <cell r="H16">
            <v>31826</v>
          </cell>
          <cell r="L16">
            <v>33288</v>
          </cell>
        </row>
        <row r="17">
          <cell r="E17">
            <v>51021.605860000003</v>
          </cell>
          <cell r="G17">
            <v>36086.425000000003</v>
          </cell>
          <cell r="H17">
            <v>87764</v>
          </cell>
          <cell r="L17">
            <v>92255</v>
          </cell>
        </row>
        <row r="18">
          <cell r="E18">
            <v>64633.875999999997</v>
          </cell>
          <cell r="F18">
            <v>55112.5</v>
          </cell>
          <cell r="G18">
            <v>74088.892999999996</v>
          </cell>
          <cell r="H18">
            <v>72652</v>
          </cell>
          <cell r="L18">
            <v>83408</v>
          </cell>
        </row>
        <row r="19">
          <cell r="G19">
            <v>0</v>
          </cell>
          <cell r="H19">
            <v>2945.3155999999999</v>
          </cell>
          <cell r="L19">
            <v>5523</v>
          </cell>
        </row>
        <row r="20">
          <cell r="F20">
            <v>44735.5</v>
          </cell>
          <cell r="G20">
            <v>0</v>
          </cell>
          <cell r="H20">
            <v>49858</v>
          </cell>
          <cell r="L20">
            <v>53162</v>
          </cell>
        </row>
        <row r="21">
          <cell r="E21">
            <v>70841.157000000007</v>
          </cell>
          <cell r="F21">
            <v>307439.2</v>
          </cell>
          <cell r="G21">
            <v>84157.437999999995</v>
          </cell>
          <cell r="H21">
            <v>5318</v>
          </cell>
          <cell r="L21">
            <v>53534</v>
          </cell>
        </row>
        <row r="24">
          <cell r="E24">
            <v>17321</v>
          </cell>
          <cell r="F24">
            <v>178870.2</v>
          </cell>
          <cell r="G24">
            <v>18206.3</v>
          </cell>
          <cell r="H24">
            <v>64424</v>
          </cell>
          <cell r="O24">
            <v>132823</v>
          </cell>
        </row>
        <row r="25">
          <cell r="E25">
            <v>0</v>
          </cell>
          <cell r="F25">
            <v>30741.8</v>
          </cell>
          <cell r="G25">
            <v>19787.099999999999</v>
          </cell>
          <cell r="O25">
            <v>0</v>
          </cell>
        </row>
        <row r="26">
          <cell r="G26">
            <v>0</v>
          </cell>
          <cell r="H26">
            <v>387941</v>
          </cell>
          <cell r="O26">
            <v>352333</v>
          </cell>
        </row>
        <row r="28">
          <cell r="E28">
            <v>215531</v>
          </cell>
          <cell r="F28">
            <v>553512.60000000009</v>
          </cell>
          <cell r="G28">
            <v>535643.91899999999</v>
          </cell>
          <cell r="H28">
            <v>1051567</v>
          </cell>
          <cell r="O28">
            <v>1031120</v>
          </cell>
        </row>
        <row r="29">
          <cell r="E29">
            <v>5932</v>
          </cell>
          <cell r="F29">
            <v>10415.799999999999</v>
          </cell>
          <cell r="G29">
            <v>86867.556999999986</v>
          </cell>
          <cell r="H29">
            <v>2617</v>
          </cell>
          <cell r="O29">
            <v>0</v>
          </cell>
        </row>
        <row r="30">
          <cell r="E30">
            <v>42929</v>
          </cell>
          <cell r="F30">
            <v>14448.1</v>
          </cell>
          <cell r="G30">
            <v>29108.89</v>
          </cell>
          <cell r="H30">
            <v>4358</v>
          </cell>
          <cell r="O30">
            <v>28206</v>
          </cell>
        </row>
        <row r="31">
          <cell r="E31">
            <v>22000</v>
          </cell>
          <cell r="F31">
            <v>4731.3</v>
          </cell>
          <cell r="G31">
            <v>1372.7</v>
          </cell>
          <cell r="H31">
            <v>6942</v>
          </cell>
          <cell r="O31">
            <v>8388</v>
          </cell>
        </row>
        <row r="32">
          <cell r="E32">
            <v>7871</v>
          </cell>
          <cell r="G32">
            <v>8130.8</v>
          </cell>
          <cell r="O32">
            <v>0</v>
          </cell>
        </row>
        <row r="33">
          <cell r="E33">
            <v>22466</v>
          </cell>
          <cell r="F33">
            <v>23332.9</v>
          </cell>
          <cell r="G33">
            <v>2539.422</v>
          </cell>
          <cell r="H33">
            <v>24637</v>
          </cell>
          <cell r="O33">
            <v>60314</v>
          </cell>
        </row>
        <row r="34">
          <cell r="G34">
            <v>0</v>
          </cell>
          <cell r="H34">
            <v>541.37400000000002</v>
          </cell>
        </row>
        <row r="35">
          <cell r="F35">
            <v>2831.8</v>
          </cell>
          <cell r="G35">
            <v>0</v>
          </cell>
          <cell r="H35">
            <v>3755</v>
          </cell>
          <cell r="O35">
            <v>0</v>
          </cell>
        </row>
        <row r="36">
          <cell r="E36">
            <v>8912</v>
          </cell>
          <cell r="F36">
            <v>92065.600000000006</v>
          </cell>
          <cell r="G36">
            <v>10985.268</v>
          </cell>
          <cell r="H36">
            <v>52085</v>
          </cell>
          <cell r="O36">
            <v>205129</v>
          </cell>
        </row>
        <row r="39">
          <cell r="F39">
            <v>112232.9</v>
          </cell>
          <cell r="G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F40">
            <v>1210.8</v>
          </cell>
          <cell r="G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G41">
            <v>0</v>
          </cell>
          <cell r="H41">
            <v>195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3">
          <cell r="E43">
            <v>9947</v>
          </cell>
          <cell r="F43">
            <v>32863.1</v>
          </cell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F44">
            <v>65.2</v>
          </cell>
          <cell r="G44">
            <v>0</v>
          </cell>
          <cell r="H44">
            <v>2974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F45">
            <v>66.900000000000006</v>
          </cell>
          <cell r="G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G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G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E48">
            <v>23</v>
          </cell>
          <cell r="F48">
            <v>2320.9</v>
          </cell>
          <cell r="G48">
            <v>0</v>
          </cell>
          <cell r="H48">
            <v>14997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G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F50">
            <v>272.5</v>
          </cell>
          <cell r="G50">
            <v>0</v>
          </cell>
          <cell r="H50">
            <v>3823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F51">
            <v>4106.7</v>
          </cell>
          <cell r="G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4">
          <cell r="E54">
            <v>437980.98</v>
          </cell>
          <cell r="F54">
            <v>1236557.3999999999</v>
          </cell>
          <cell r="G54">
            <v>509582.50400000002</v>
          </cell>
          <cell r="H54">
            <v>1470293</v>
          </cell>
        </row>
        <row r="55">
          <cell r="E55">
            <v>105489.81299999999</v>
          </cell>
          <cell r="F55">
            <v>76701.5</v>
          </cell>
          <cell r="G55">
            <v>124848.86500000001</v>
          </cell>
          <cell r="H55">
            <v>584697</v>
          </cell>
        </row>
        <row r="56">
          <cell r="E56">
            <v>0</v>
          </cell>
          <cell r="G56">
            <v>0</v>
          </cell>
          <cell r="H56">
            <v>3942028</v>
          </cell>
        </row>
        <row r="58">
          <cell r="E58">
            <v>5957569.7247399995</v>
          </cell>
          <cell r="F58">
            <v>6090245.9000000004</v>
          </cell>
          <cell r="G58">
            <v>6326002.2693499997</v>
          </cell>
          <cell r="H58">
            <v>5300473</v>
          </cell>
        </row>
        <row r="59">
          <cell r="E59">
            <v>57913.050039999995</v>
          </cell>
          <cell r="F59">
            <v>29810.2</v>
          </cell>
          <cell r="G59">
            <v>125274.74638999999</v>
          </cell>
          <cell r="H59">
            <v>44495</v>
          </cell>
        </row>
        <row r="60">
          <cell r="E60">
            <v>88706.004939999999</v>
          </cell>
          <cell r="F60">
            <v>47614.1</v>
          </cell>
          <cell r="G60">
            <v>138132.21202000001</v>
          </cell>
          <cell r="H60">
            <v>195133</v>
          </cell>
        </row>
        <row r="61">
          <cell r="E61">
            <v>43747.272790000003</v>
          </cell>
          <cell r="F61">
            <v>14579.2</v>
          </cell>
          <cell r="G61">
            <v>41067.843710000001</v>
          </cell>
          <cell r="H61">
            <v>31787</v>
          </cell>
        </row>
        <row r="62">
          <cell r="E62">
            <v>54957.105860000003</v>
          </cell>
          <cell r="G62">
            <v>40151.825000000004</v>
          </cell>
          <cell r="H62">
            <v>87877</v>
          </cell>
        </row>
        <row r="63">
          <cell r="E63">
            <v>75855.375999999989</v>
          </cell>
          <cell r="F63">
            <v>65618.399999999994</v>
          </cell>
          <cell r="G63">
            <v>75358.603999999992</v>
          </cell>
          <cell r="H63">
            <v>76110</v>
          </cell>
        </row>
        <row r="64">
          <cell r="E64">
            <v>0</v>
          </cell>
          <cell r="G64">
            <v>0</v>
          </cell>
          <cell r="H64">
            <v>4234.1578</v>
          </cell>
        </row>
        <row r="65">
          <cell r="E65">
            <v>0</v>
          </cell>
          <cell r="F65">
            <v>46015.199999999997</v>
          </cell>
          <cell r="G65">
            <v>0</v>
          </cell>
          <cell r="H65">
            <v>50281</v>
          </cell>
        </row>
        <row r="66">
          <cell r="E66">
            <v>75297.157000000007</v>
          </cell>
          <cell r="F66">
            <v>351418.7</v>
          </cell>
          <cell r="G66">
            <v>89650.072</v>
          </cell>
          <cell r="H66">
            <v>28022</v>
          </cell>
        </row>
        <row r="69">
          <cell r="E69">
            <v>5.7560000000000002</v>
          </cell>
          <cell r="F69">
            <v>2.35</v>
          </cell>
          <cell r="G69">
            <v>4.594586745</v>
          </cell>
          <cell r="H69">
            <v>4.6250600000000004</v>
          </cell>
          <cell r="I69">
            <v>4.6250600000000004</v>
          </cell>
          <cell r="J69">
            <v>4.6250600000000004</v>
          </cell>
          <cell r="K69">
            <v>5.4765600000000001</v>
          </cell>
          <cell r="L69">
            <v>1.36914</v>
          </cell>
          <cell r="M69">
            <v>1.36914</v>
          </cell>
          <cell r="N69">
            <v>1.36914</v>
          </cell>
          <cell r="O69">
            <v>1.36914</v>
          </cell>
        </row>
        <row r="70">
          <cell r="E70">
            <v>4.1890000000000001</v>
          </cell>
          <cell r="F70">
            <v>4.2258599999999999</v>
          </cell>
          <cell r="G70">
            <v>4.5944108259999998</v>
          </cell>
          <cell r="H70">
            <v>6.0906799999999999</v>
          </cell>
          <cell r="I70">
            <v>6.0906799999999999</v>
          </cell>
          <cell r="J70">
            <v>6.0906799999999999</v>
          </cell>
          <cell r="K70">
            <v>6.4272</v>
          </cell>
          <cell r="L70">
            <v>1.6068</v>
          </cell>
          <cell r="M70">
            <v>1.6068</v>
          </cell>
          <cell r="N70">
            <v>1.6068</v>
          </cell>
          <cell r="O70">
            <v>1.6068</v>
          </cell>
        </row>
        <row r="71">
          <cell r="H71">
            <v>6.3674600000000003</v>
          </cell>
          <cell r="I71">
            <v>6.3674600000000003</v>
          </cell>
          <cell r="J71">
            <v>6.3674600000000003</v>
          </cell>
          <cell r="K71">
            <v>7.5919600000000003</v>
          </cell>
          <cell r="L71">
            <v>1.8979900000000001</v>
          </cell>
          <cell r="M71">
            <v>1.8979900000000001</v>
          </cell>
          <cell r="N71">
            <v>1.8979900000000001</v>
          </cell>
          <cell r="O71">
            <v>1.8979900000000001</v>
          </cell>
        </row>
        <row r="72">
          <cell r="E72">
            <v>7.0937072199999998</v>
          </cell>
          <cell r="F72">
            <v>7.1</v>
          </cell>
          <cell r="G72">
            <v>6.8189931829999999</v>
          </cell>
          <cell r="H72">
            <v>6.0428199999999999</v>
          </cell>
          <cell r="I72">
            <v>6.0428199999999999</v>
          </cell>
          <cell r="J72">
            <v>6.0428199999999999</v>
          </cell>
          <cell r="K72">
            <v>7.6437999999999997</v>
          </cell>
          <cell r="L72">
            <v>1.9109499999999999</v>
          </cell>
          <cell r="M72">
            <v>1.9109499999999999</v>
          </cell>
          <cell r="N72">
            <v>1.9109499999999999</v>
          </cell>
          <cell r="O72">
            <v>1.9109499999999999</v>
          </cell>
        </row>
        <row r="73">
          <cell r="E73">
            <v>7.39</v>
          </cell>
          <cell r="F73">
            <v>6.58</v>
          </cell>
          <cell r="G73">
            <v>6.5756151439357424</v>
          </cell>
          <cell r="H73">
            <v>5.32118</v>
          </cell>
          <cell r="I73">
            <v>5.32118</v>
          </cell>
          <cell r="J73">
            <v>5.32118</v>
          </cell>
          <cell r="K73">
            <v>6.9036900000000001</v>
          </cell>
          <cell r="L73">
            <v>1.7259225</v>
          </cell>
          <cell r="M73">
            <v>1.7259225</v>
          </cell>
          <cell r="N73">
            <v>1.7259225</v>
          </cell>
          <cell r="O73">
            <v>1.7259225</v>
          </cell>
        </row>
        <row r="74">
          <cell r="E74">
            <v>10.73</v>
          </cell>
          <cell r="F74">
            <v>12.1</v>
          </cell>
          <cell r="G74">
            <v>8.0895072629999998</v>
          </cell>
          <cell r="H74">
            <v>8.07057</v>
          </cell>
          <cell r="I74">
            <v>8.07057</v>
          </cell>
          <cell r="J74">
            <v>8.07057</v>
          </cell>
          <cell r="K74">
            <v>9.7285699999999995</v>
          </cell>
          <cell r="L74">
            <v>2.4321424999999999</v>
          </cell>
          <cell r="M74">
            <v>2.4321424999999999</v>
          </cell>
          <cell r="N74">
            <v>2.4321424999999999</v>
          </cell>
          <cell r="O74">
            <v>2.4321424999999999</v>
          </cell>
        </row>
        <row r="75">
          <cell r="E75">
            <v>15.2</v>
          </cell>
          <cell r="F75">
            <v>15.2</v>
          </cell>
          <cell r="G75">
            <v>7.1964044720006113</v>
          </cell>
          <cell r="H75">
            <v>11.030900000000001</v>
          </cell>
          <cell r="I75">
            <v>11.030900000000001</v>
          </cell>
          <cell r="J75">
            <v>11.030900000000001</v>
          </cell>
          <cell r="K75">
            <v>20.0794</v>
          </cell>
          <cell r="L75">
            <v>5.0198499999999999</v>
          </cell>
          <cell r="M75">
            <v>5.0198499999999999</v>
          </cell>
          <cell r="N75">
            <v>5.0198499999999999</v>
          </cell>
          <cell r="O75">
            <v>5.0198499999999999</v>
          </cell>
        </row>
        <row r="76">
          <cell r="E76">
            <v>14.71</v>
          </cell>
          <cell r="F76">
            <v>20.100000000000001</v>
          </cell>
          <cell r="G76">
            <v>15.597508902000001</v>
          </cell>
          <cell r="H76">
            <v>18.831600000000002</v>
          </cell>
          <cell r="I76">
            <v>18.831600000000002</v>
          </cell>
          <cell r="J76">
            <v>18.831600000000002</v>
          </cell>
          <cell r="K76">
            <v>44.372599999999998</v>
          </cell>
          <cell r="L76">
            <v>11.09315</v>
          </cell>
          <cell r="M76">
            <v>11.09315</v>
          </cell>
          <cell r="N76">
            <v>11.09315</v>
          </cell>
          <cell r="O76">
            <v>11.09315</v>
          </cell>
        </row>
        <row r="77">
          <cell r="E77">
            <v>11.8</v>
          </cell>
          <cell r="G77">
            <v>10.820047000235768</v>
          </cell>
          <cell r="H77">
            <v>32.841360000000002</v>
          </cell>
          <cell r="I77">
            <v>32.841360000000002</v>
          </cell>
          <cell r="J77">
            <v>32.841360000000002</v>
          </cell>
          <cell r="K77">
            <v>11.005000000000001</v>
          </cell>
          <cell r="L77">
            <v>2.7512500000000002</v>
          </cell>
          <cell r="M77">
            <v>2.7512500000000002</v>
          </cell>
          <cell r="N77">
            <v>2.7512500000000002</v>
          </cell>
          <cell r="O77">
            <v>2.7512500000000002</v>
          </cell>
        </row>
        <row r="78">
          <cell r="E78">
            <v>15.1</v>
          </cell>
          <cell r="F78">
            <v>15.1</v>
          </cell>
          <cell r="G78">
            <v>14.808887106999999</v>
          </cell>
          <cell r="H78">
            <v>22.9116</v>
          </cell>
          <cell r="I78">
            <v>22.9116</v>
          </cell>
          <cell r="J78">
            <v>22.9116</v>
          </cell>
          <cell r="K78">
            <v>24.001000000000001</v>
          </cell>
          <cell r="L78">
            <v>6.0002500000000003</v>
          </cell>
          <cell r="M78">
            <v>6.0002500000000003</v>
          </cell>
          <cell r="N78">
            <v>6.0002500000000003</v>
          </cell>
          <cell r="O78">
            <v>6.0002500000000003</v>
          </cell>
        </row>
        <row r="79">
          <cell r="H79">
            <v>7.7224972578962463</v>
          </cell>
          <cell r="I79">
            <v>7.7224972578962463</v>
          </cell>
          <cell r="J79">
            <v>7.7224972578962463</v>
          </cell>
          <cell r="K79">
            <v>10.863661053775123</v>
          </cell>
          <cell r="L79">
            <v>2.7159152634437809</v>
          </cell>
          <cell r="M79">
            <v>2.7159152634437809</v>
          </cell>
          <cell r="N79">
            <v>2.7159152634437809</v>
          </cell>
          <cell r="O79">
            <v>2.7159152634437809</v>
          </cell>
        </row>
        <row r="80">
          <cell r="F80">
            <v>4.0709999999999997</v>
          </cell>
          <cell r="H80">
            <v>14.892300000000001</v>
          </cell>
          <cell r="I80">
            <v>14.892300000000001</v>
          </cell>
          <cell r="J80">
            <v>14.892300000000001</v>
          </cell>
          <cell r="K80">
            <v>16.239039999999999</v>
          </cell>
          <cell r="L80">
            <v>4.0597599999999998</v>
          </cell>
          <cell r="M80">
            <v>4.0597599999999998</v>
          </cell>
          <cell r="N80">
            <v>4.0597599999999998</v>
          </cell>
          <cell r="O80">
            <v>4.0597599999999998</v>
          </cell>
        </row>
        <row r="81">
          <cell r="E81">
            <v>14</v>
          </cell>
          <cell r="F81">
            <v>9.0299999999999994</v>
          </cell>
          <cell r="G81">
            <v>21.695229999999999</v>
          </cell>
          <cell r="H81">
            <v>15.071999999999999</v>
          </cell>
          <cell r="I81">
            <v>15.071999999999999</v>
          </cell>
          <cell r="J81">
            <v>15.071999999999999</v>
          </cell>
          <cell r="K81">
            <v>12.292999999999999</v>
          </cell>
          <cell r="L81">
            <v>3.0732499999999998</v>
          </cell>
          <cell r="M81">
            <v>3.0732499999999998</v>
          </cell>
          <cell r="N81">
            <v>3.0732499999999998</v>
          </cell>
          <cell r="O81">
            <v>3.0732499999999998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/>
      <sheetData sheetId="1"/>
      <sheetData sheetId="2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/>
      <sheetData sheetId="4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I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I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I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</sheetData>
      <sheetData sheetId="12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>
        <row r="6">
          <cell r="A6" t="str">
            <v>&lt;Статья затрат 1&gt;</v>
          </cell>
          <cell r="B6" t="str">
            <v>тыс.руб.</v>
          </cell>
          <cell r="C6" t="str">
            <v>1</v>
          </cell>
          <cell r="D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&lt;Статья затрат 2&gt;</v>
          </cell>
          <cell r="B11" t="str">
            <v>тыс.руб.</v>
          </cell>
          <cell r="C11" t="str">
            <v>1</v>
          </cell>
          <cell r="D11" t="str">
            <v>&lt;Статья затрат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&lt;Статья затрат&gt;</v>
          </cell>
          <cell r="B16" t="str">
            <v>тыс.руб.</v>
          </cell>
          <cell r="C16" t="str">
            <v>1</v>
          </cell>
          <cell r="D16" t="str">
            <v>&lt;Статья затрат&gt;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Иные прочие расходы</v>
          </cell>
          <cell r="B20" t="str">
            <v>тыс.руб.</v>
          </cell>
          <cell r="C20" t="str">
            <v>1</v>
          </cell>
          <cell r="D20" t="str">
            <v>Иные прочие расходы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3">
          <cell r="J33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50">
          <cell r="K50">
            <v>0</v>
          </cell>
          <cell r="L50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свод"/>
      <sheetName val="16 "/>
      <sheetName val="17 (2)"/>
      <sheetName val="17.1"/>
      <sheetName val="24 (2)"/>
      <sheetName val="25 (2)"/>
      <sheetName val="P2.1"/>
      <sheetName val="P2.2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Прилож.1"/>
      <sheetName val="FES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Main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mtl$-inter"/>
      <sheetName val="баланс квадраты пэс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Производство электроэнергии"/>
      <sheetName val="TEHSHEET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2"/>
      <sheetName val="3"/>
      <sheetName val="4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SHPZ"/>
      <sheetName val="для тарифов"/>
      <sheetName val="производство"/>
      <sheetName val="Лист1"/>
      <sheetName val="План Газпрома"/>
      <sheetName val="См.1"/>
      <sheetName val="4НКУ"/>
      <sheetName val="15.э"/>
      <sheetName val="5"/>
      <sheetName val="6"/>
      <sheetName val="мар 2001"/>
      <sheetName val="Приложение 1"/>
      <sheetName val="Приложение 2"/>
      <sheetName val="Приложение 3"/>
      <sheetName val="Титульный лист"/>
      <sheetName val="~5047955"/>
      <sheetName val="Лист"/>
      <sheetName val="Вспомогат(по месяцам)"/>
      <sheetName val="Вспомогат_по месяцам_"/>
      <sheetName val="форма 2"/>
      <sheetName val="навигация"/>
      <sheetName val="Т12"/>
      <sheetName val="Т3"/>
      <sheetName val="Титульный"/>
      <sheetName val="Сентябрь"/>
      <sheetName val="TECHSHEET"/>
      <sheetName val="Опции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FES"/>
      <sheetName val="Справочно"/>
      <sheetName val="01-02 (БДиР Общества)"/>
      <sheetName val="2007"/>
      <sheetName val="Неделя"/>
      <sheetName val="сети 2007"/>
      <sheetName val="Лист3"/>
      <sheetName val="Шины"/>
      <sheetName val="Дни"/>
      <sheetName val="СЭ"/>
      <sheetName val="Приложение_1"/>
      <sheetName val="Приложение_2"/>
      <sheetName val="Приложение_3"/>
      <sheetName val="форма_2"/>
      <sheetName val="мар_2001"/>
      <sheetName val="тех__нужды"/>
      <sheetName val="соб__нужды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ИТ-бюджет"/>
      <sheetName val=""/>
      <sheetName val="IBASE"/>
      <sheetName val="t_настройки"/>
      <sheetName val="A"/>
      <sheetName val="УП _2004"/>
      <sheetName val="25"/>
      <sheetName val="26"/>
      <sheetName val="29"/>
      <sheetName val="index"/>
      <sheetName val="ЗАО_мес"/>
      <sheetName val="ЗАО_н.ит"/>
      <sheetName val="Лист5"/>
      <sheetName val="3 квартал"/>
      <sheetName val="Справочник БДР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Производство_электроэнергии3"/>
      <sheetName val="План_Газпрома"/>
      <sheetName val="Продажи_реальные_и_прогноз_20_л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0"/>
      <sheetName val="Свод"/>
      <sheetName val="Списки"/>
      <sheetName val="ИнвестицииСвод"/>
      <sheetName val="Спр_ мест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FST5"/>
      <sheetName val="УИС 1"/>
      <sheetName val="к БФ №2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28"/>
      <sheetName val="20"/>
      <sheetName val="21"/>
      <sheetName val="23"/>
      <sheetName val="27"/>
      <sheetName val="19"/>
      <sheetName val="22"/>
      <sheetName val="24"/>
      <sheetName val="Стоимость ЭЭ"/>
      <sheetName val="main gate house"/>
      <sheetName val="Рейтинг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ланкПриложения1"/>
      <sheetName val="11.08"/>
      <sheetName val="Приложение 1"/>
      <sheetName val="Бланк Приложения1 (Рабочий)"/>
      <sheetName val="форма 24 (4.10.08.) (версия (1)"/>
      <sheetName val="форма 24 (4.10.08.) (версия-1)"/>
      <sheetName val="Форма 2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 ст"/>
      <sheetName val="ýë ñò"/>
      <sheetName val="Лист13"/>
      <sheetName val="расшифровка"/>
      <sheetName val="1997"/>
      <sheetName val="1998"/>
      <sheetName val="СписочнаяЧисленность"/>
      <sheetName val="Справочники"/>
      <sheetName val="Прил_9"/>
      <sheetName val="SHPZ"/>
      <sheetName val="даты"/>
      <sheetName val="Аморт_осн"/>
      <sheetName val="P-99b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.411.1"/>
      <sheetName val="ИПР ф.24"/>
      <sheetName val="ИП09"/>
      <sheetName val="15.э"/>
      <sheetName val="Детализация"/>
      <sheetName val="Справочник затрат_СБ"/>
      <sheetName val="Заголовок"/>
      <sheetName val="перекрестка"/>
      <sheetName val="16"/>
      <sheetName val="18.2"/>
      <sheetName val="4"/>
      <sheetName val="6"/>
      <sheetName val="27"/>
      <sheetName val="t_Настройки"/>
      <sheetName val="Ввод параметров"/>
      <sheetName val="29"/>
      <sheetName val="20"/>
      <sheetName val="21"/>
      <sheetName val="23"/>
      <sheetName val="25"/>
      <sheetName val="26"/>
      <sheetName val="28"/>
      <sheetName val="19"/>
      <sheetName val="22"/>
      <sheetName val="24"/>
      <sheetName val="УФ-28"/>
      <sheetName val="УЗ-10"/>
      <sheetName val="Лизинг"/>
      <sheetName val="Баланс"/>
      <sheetName val="ОПиУ"/>
      <sheetName val="общие сведения"/>
      <sheetName val="Пер-Вл"/>
      <sheetName val="РБП"/>
      <sheetName val="Source"/>
      <sheetName val="Месяцы"/>
      <sheetName val="Имя"/>
      <sheetName val="Исполнение"/>
      <sheetName val="Исходные"/>
      <sheetName val="01"/>
      <sheetName val="Текущие цены"/>
      <sheetName val="ИТ-бюджет"/>
      <sheetName val="MAIN"/>
      <sheetName val="EKDEB90"/>
      <sheetName val="sapactivexlhiddensheet"/>
      <sheetName val="ПВС с Коэф"/>
      <sheetName val="исходные данные"/>
      <sheetName val="расчетные таблицы"/>
      <sheetName val="ИТОГИ  по Н,Р,Э,Q"/>
      <sheetName val="эл_ст1"/>
      <sheetName val="ýë_ñò1"/>
      <sheetName val="Производство_электроэнергии1"/>
      <sheetName val="Т19_11"/>
      <sheetName val="15_э1"/>
      <sheetName val="Справочник_затрат_СБ1"/>
      <sheetName val="1_411_11"/>
      <sheetName val="ИПР_ф_241"/>
      <sheetName val="18_21"/>
      <sheetName val="Ввод_параметров1"/>
      <sheetName val="общие_сведения1"/>
      <sheetName val="эл_ст"/>
      <sheetName val="ýë_ñò"/>
      <sheetName val="Производство_электроэнергии"/>
      <sheetName val="Т19_1"/>
      <sheetName val="15_э"/>
      <sheetName val="Справочник_затрат_СБ"/>
      <sheetName val="1_411_1"/>
      <sheetName val="ИПР_ф_24"/>
      <sheetName val="18_2"/>
      <sheetName val="Ввод_параметров"/>
      <sheetName val="общие_сведения"/>
      <sheetName val="БИ-2-18-П"/>
      <sheetName val="БИ-2-19-П"/>
      <sheetName val="БИ-2-7-П"/>
      <sheetName val="БИ-2-9-П"/>
      <sheetName val="БИ-2-14-П"/>
      <sheetName val="БИ-2-16-П"/>
      <sheetName val="Закупки центр"/>
      <sheetName val="бф-2-8-п"/>
      <sheetName val="Т12"/>
      <sheetName val="Настр"/>
      <sheetName val="Таб1.1"/>
      <sheetName val="TEHSHEET"/>
      <sheetName val="XLR_NoRangeSheet"/>
      <sheetName val="ээ"/>
    </sheetNames>
    <sheetDataSet>
      <sheetData sheetId="0" refreshError="1">
        <row r="360">
          <cell r="A360" t="str">
            <v>ИТОГО по электростанциям:</v>
          </cell>
          <cell r="B360" t="str">
            <v xml:space="preserve"> </v>
          </cell>
          <cell r="D360">
            <v>1677.5819999999999</v>
          </cell>
          <cell r="E360">
            <v>961.71199999999988</v>
          </cell>
          <cell r="F360">
            <v>609.19800000000009</v>
          </cell>
          <cell r="H360">
            <v>137.38199999999998</v>
          </cell>
          <cell r="J360">
            <v>91.50800000000001</v>
          </cell>
          <cell r="K360">
            <v>1632.64</v>
          </cell>
        </row>
        <row r="368">
          <cell r="A368" t="str">
            <v>Тепловые сети</v>
          </cell>
          <cell r="G368" t="str">
            <v>30,0 км</v>
          </cell>
          <cell r="H368">
            <v>56.85</v>
          </cell>
          <cell r="I368" t="str">
            <v xml:space="preserve"> 22,0км</v>
          </cell>
          <cell r="J368">
            <v>40</v>
          </cell>
          <cell r="K368">
            <v>700</v>
          </cell>
          <cell r="L368" t="str">
            <v>Мосинжстрой</v>
          </cell>
        </row>
        <row r="369">
          <cell r="H369">
            <v>51.3</v>
          </cell>
          <cell r="J369">
            <v>37</v>
          </cell>
          <cell r="L369" t="str">
            <v>Спецстрой РФ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Enums"/>
      <sheetName val="GRES.2007.5"/>
      <sheetName val="эл ст"/>
      <sheetName val="ИТ-бюджет"/>
      <sheetName val="FST5"/>
      <sheetName val="Исходные"/>
      <sheetName val="ИТОГИ  по Н,Р,Э,Q"/>
      <sheetName val="Лист13"/>
      <sheetName val="Конст"/>
      <sheetName val="расшифровка"/>
      <sheetName val="2008 -2010"/>
      <sheetName val="Регионы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FGL BS data"/>
      <sheetName val="Эффект"/>
      <sheetName val="Вариант XIII (аренда ГТУ)"/>
      <sheetName val="ЛЭП нов"/>
      <sheetName val="ПС рек"/>
      <sheetName val="Данные"/>
      <sheetName val="Исход.инф."/>
      <sheetName val="навигация"/>
      <sheetName val="Т19.1"/>
      <sheetName val="Т1.1.1"/>
      <sheetName val="Т1.2.1"/>
      <sheetName val="Т3"/>
      <sheetName val="списки"/>
      <sheetName val="продВ(I)"/>
      <sheetName val="Предприятие"/>
      <sheetName val="Source"/>
      <sheetName val="Месяцы"/>
      <sheetName val="Пер-Вл"/>
      <sheetName val="бф-2-13-п"/>
      <sheetName val="Таб1.1"/>
      <sheetName val="Ф-1 (для АО-энерго)"/>
      <sheetName val="Ф-2 (для АО-энерго)"/>
      <sheetName val="перекрестка"/>
      <sheetName val="TEHSHEET"/>
      <sheetName val="Приложение 2.1"/>
      <sheetName val="Причины"/>
      <sheetName val="Сл7"/>
      <sheetName val="лист"/>
      <sheetName val="Организации"/>
      <sheetName val="Настройка"/>
      <sheetName val="вводные данные систем"/>
      <sheetName val="3"/>
      <sheetName val="4.1"/>
      <sheetName val="свод"/>
      <sheetName val="i"/>
      <sheetName val="fes"/>
    </sheetNames>
    <sheetDataSet>
      <sheetData sheetId="0" refreshError="1"/>
      <sheetData sheetId="1">
        <row r="4">
          <cell r="A4" t="str">
            <v>РГК</v>
          </cell>
        </row>
      </sheetData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heck"/>
      <sheetName val="Инструкция"/>
      <sheetName val="Титульный"/>
      <sheetName val="Расходы"/>
      <sheetName val="Доходы"/>
      <sheetName val="Финансовые результаты"/>
      <sheetName val="Комментарии"/>
      <sheetName val="Проверка"/>
      <sheetName val="et_union"/>
      <sheetName val="AllSheetsInThisWorkbook"/>
      <sheetName val="TEHSHEET"/>
      <sheetName val="REESTR_ORG"/>
      <sheetName val="REESTR_FILTERED"/>
      <sheetName val="REESTR_MO"/>
      <sheetName val="modHyp"/>
      <sheetName val="modChange"/>
      <sheetName val="modServiceModule"/>
      <sheetName val="modCommandButton"/>
      <sheetName val="modReestr"/>
      <sheetName val="modClassifierValidate"/>
      <sheetName val="modInfo"/>
      <sheetName val="modfrmReestr"/>
      <sheetName val="modfrmDateChoose"/>
      <sheetName val="modDblClick"/>
    </sheetNames>
    <sheetDataSet>
      <sheetData sheetId="0"/>
      <sheetData sheetId="1"/>
      <sheetData sheetId="2">
        <row r="8">
          <cell r="F8" t="str">
            <v>Факт</v>
          </cell>
        </row>
        <row r="11">
          <cell r="F11">
            <v>2015</v>
          </cell>
        </row>
        <row r="12">
          <cell r="F12" t="str">
            <v>год</v>
          </cell>
        </row>
        <row r="22">
          <cell r="F22" t="str">
            <v>да</v>
          </cell>
        </row>
      </sheetData>
      <sheetData sheetId="3"/>
      <sheetData sheetId="4">
        <row r="20">
          <cell r="I20">
            <v>63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-базовый (2)"/>
      <sheetName val="Прейскурант-2009"/>
      <sheetName val="расчет-базовый"/>
      <sheetName val="Прил.1"/>
      <sheetName val="прил.2"/>
      <sheetName val="Прил.3 "/>
      <sheetName val="Расшифровка ИП"/>
      <sheetName val="ИПР 2009"/>
      <sheetName val="ИПР 2010"/>
      <sheetName val="ИПР 2011 "/>
      <sheetName val="Мощность"/>
      <sheetName val="Заявители до 100"/>
      <sheetName val="заявители 100-750"/>
      <sheetName val="Текущие затраты "/>
      <sheetName val="смета на 1 присое-2009"/>
      <sheetName val="смета на 1 присоед-2008"/>
      <sheetName val="Матрица 2009г."/>
      <sheetName val="расшифровка ФОТ"/>
      <sheetName val="Амортиз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C9" t="str">
            <v>Матрица  сводной   сметы расходов из себестоимости на 2009 год</v>
          </cell>
        </row>
        <row r="10">
          <cell r="L10">
            <v>13854.95</v>
          </cell>
          <cell r="M10">
            <v>14250.099</v>
          </cell>
          <cell r="V10">
            <v>8477.7900000000009</v>
          </cell>
          <cell r="W10">
            <v>10539.536</v>
          </cell>
          <cell r="AF10">
            <v>14494.66</v>
          </cell>
          <cell r="AG10">
            <v>12037.718999999999</v>
          </cell>
          <cell r="AP10">
            <v>36827.4</v>
          </cell>
          <cell r="AQ10">
            <v>36827.353999999999</v>
          </cell>
        </row>
        <row r="11">
          <cell r="C11" t="str">
            <v>Наименование</v>
          </cell>
          <cell r="F11" t="str">
            <v>Подготовка и выдача технических условий</v>
          </cell>
          <cell r="P11" t="str">
            <v>Проверка выполнения ТУ и составление акта о присоединении</v>
          </cell>
          <cell r="Z11" t="str">
            <v>Фактические действия по присоединению и обеспечению работы энергопринимающего устройства</v>
          </cell>
          <cell r="AJ11" t="str">
            <v>Всего на технологическое присоединение 2009г. - 2480 шт.</v>
          </cell>
        </row>
        <row r="12">
          <cell r="F12">
            <v>1</v>
          </cell>
          <cell r="G12">
            <v>0.37642206457999999</v>
          </cell>
          <cell r="H12">
            <v>23352.880841179362</v>
          </cell>
          <cell r="P12">
            <v>4</v>
          </cell>
          <cell r="Q12">
            <v>0.230802651</v>
          </cell>
          <cell r="R12">
            <v>14318.785517116796</v>
          </cell>
          <cell r="Z12">
            <v>6</v>
          </cell>
          <cell r="AA12">
            <v>0.39277488599999999</v>
          </cell>
          <cell r="AB12">
            <v>24367.39493578867</v>
          </cell>
          <cell r="AK12">
            <v>0.99999960158000001</v>
          </cell>
          <cell r="AL12">
            <v>62039.061294084822</v>
          </cell>
        </row>
        <row r="13">
          <cell r="D13" t="str">
            <v>ТП</v>
          </cell>
          <cell r="F13" t="str">
            <v>Свод</v>
          </cell>
          <cell r="G13" t="str">
            <v>Основная оплата труда произв.рабочих</v>
          </cell>
          <cell r="H13" t="str">
            <v>Дополнительная оплата труда произв.рабочих</v>
          </cell>
          <cell r="I13" t="str">
            <v>ЕСН с оплаты труда производственных рабочих</v>
          </cell>
          <cell r="J13" t="str">
            <v>Амортизация производственного оборудования</v>
          </cell>
          <cell r="K13" t="str">
            <v>Расходы по содерж.и экспл.оборудования</v>
          </cell>
          <cell r="L13" t="str">
            <v>Расх.по подг.и осв.произв. (пуск.расходы)</v>
          </cell>
          <cell r="M13" t="str">
            <v>Цеховые расходы</v>
          </cell>
          <cell r="N13" t="str">
            <v>Общепроизводственные расходы</v>
          </cell>
          <cell r="P13" t="str">
            <v>Свод</v>
          </cell>
          <cell r="Q13" t="str">
            <v>Основная оплата труда произв.рабочих</v>
          </cell>
          <cell r="R13" t="str">
            <v>Дополнительная оплата труда произв.рабочих</v>
          </cell>
          <cell r="S13" t="str">
            <v>ЕСН с оплаты труда производственных рабочих</v>
          </cell>
          <cell r="T13" t="str">
            <v>Амортизация производственного оборудования</v>
          </cell>
          <cell r="U13" t="str">
            <v>Расходы по содерж.и экспл.оборудования</v>
          </cell>
          <cell r="V13" t="str">
            <v>Расх.по подг.и осв.произв. (пуск.расходы)</v>
          </cell>
          <cell r="W13" t="str">
            <v>Цеховые расходы</v>
          </cell>
          <cell r="X13" t="str">
            <v>Общепроизводственные расходы</v>
          </cell>
          <cell r="Z13" t="str">
            <v>Свод</v>
          </cell>
          <cell r="AA13" t="str">
            <v>Основная оплата труда произв.рабочих</v>
          </cell>
          <cell r="AB13" t="str">
            <v>Дополнительная оплата труда произв.рабочих</v>
          </cell>
          <cell r="AC13" t="str">
            <v>ЕСН с оплаты труда производственных рабочих</v>
          </cell>
          <cell r="AD13" t="str">
            <v>Амортизация производственного оборудования</v>
          </cell>
          <cell r="AE13" t="str">
            <v>Расходы по содерж.и экспл.оборудования</v>
          </cell>
          <cell r="AF13" t="str">
            <v>Расх.по подг.и осв.произв. (пуск.расходы)</v>
          </cell>
          <cell r="AG13" t="str">
            <v>Цеховые расходы</v>
          </cell>
          <cell r="AH13" t="str">
            <v>Общепроизводственные расходы</v>
          </cell>
          <cell r="AJ13" t="str">
            <v>Свод</v>
          </cell>
          <cell r="AK13" t="str">
            <v>Основная оплата труда произв.рабочих</v>
          </cell>
          <cell r="AL13" t="str">
            <v>Дополнительная оплата труда произв.рабочих</v>
          </cell>
          <cell r="AM13" t="str">
            <v>ЕСН с оплаты труда производственных рабочих</v>
          </cell>
          <cell r="AN13" t="str">
            <v>Амортизация производственного оборудования</v>
          </cell>
          <cell r="AO13" t="str">
            <v>Расходы по содерж.и экспл.оборудования</v>
          </cell>
          <cell r="AP13" t="str">
            <v>Расх.по подг.и осв.произв. (пуск.расходы)</v>
          </cell>
          <cell r="AQ13" t="str">
            <v>Цеховые расходы</v>
          </cell>
          <cell r="AR13" t="str">
            <v>Общепроизводственные расходы</v>
          </cell>
        </row>
        <row r="14">
          <cell r="C14" t="str">
            <v>Затраты на производство и реализацию продукции (услуг), всего</v>
          </cell>
          <cell r="D14">
            <v>62039.08601169748</v>
          </cell>
          <cell r="E14">
            <v>6.6590301423275378E-2</v>
          </cell>
          <cell r="F14">
            <v>23771.178440178075</v>
          </cell>
          <cell r="G14">
            <v>0</v>
          </cell>
          <cell r="H14">
            <v>0</v>
          </cell>
          <cell r="I14">
            <v>0</v>
          </cell>
          <cell r="J14">
            <v>970.64154900282801</v>
          </cell>
          <cell r="K14">
            <v>0</v>
          </cell>
          <cell r="L14">
            <v>0</v>
          </cell>
          <cell r="M14">
            <v>2212.1312579643668</v>
          </cell>
          <cell r="N14">
            <v>20588.405633210881</v>
          </cell>
          <cell r="P14">
            <v>17605.520061210787</v>
          </cell>
          <cell r="Q14">
            <v>0</v>
          </cell>
          <cell r="R14">
            <v>0</v>
          </cell>
          <cell r="S14">
            <v>0</v>
          </cell>
          <cell r="T14">
            <v>595.1474787498471</v>
          </cell>
          <cell r="U14">
            <v>0</v>
          </cell>
          <cell r="V14">
            <v>0</v>
          </cell>
          <cell r="W14">
            <v>2390.5137213921248</v>
          </cell>
          <cell r="X14">
            <v>14619.858861068815</v>
          </cell>
          <cell r="Z14">
            <v>20662.320920007198</v>
          </cell>
          <cell r="AA14">
            <v>154.21431348579407</v>
          </cell>
          <cell r="AB14">
            <v>0</v>
          </cell>
          <cell r="AC14">
            <v>40.095721506306461</v>
          </cell>
          <cell r="AD14">
            <v>1012.8089175161103</v>
          </cell>
          <cell r="AE14">
            <v>0.8</v>
          </cell>
          <cell r="AF14">
            <v>0</v>
          </cell>
          <cell r="AG14">
            <v>2016.7845238087752</v>
          </cell>
          <cell r="AH14">
            <v>17437.617443690211</v>
          </cell>
          <cell r="AJ14">
            <v>62039.019421396057</v>
          </cell>
          <cell r="AK14">
            <v>154.21431348579407</v>
          </cell>
          <cell r="AL14">
            <v>0</v>
          </cell>
          <cell r="AM14">
            <v>40.095721506306461</v>
          </cell>
          <cell r="AN14">
            <v>2578.5979452687852</v>
          </cell>
          <cell r="AO14">
            <v>0.8</v>
          </cell>
          <cell r="AP14">
            <v>0</v>
          </cell>
          <cell r="AQ14">
            <v>6619.4295031652673</v>
          </cell>
          <cell r="AR14">
            <v>52645.881937969905</v>
          </cell>
        </row>
        <row r="15">
          <cell r="C15" t="str">
            <v xml:space="preserve">Материальные затраты </v>
          </cell>
          <cell r="D15">
            <v>3644.99</v>
          </cell>
          <cell r="E15">
            <v>0</v>
          </cell>
          <cell r="F15">
            <v>1266.57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1078.5999999999999</v>
          </cell>
          <cell r="N15">
            <v>187.97</v>
          </cell>
          <cell r="P15">
            <v>1266.57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1078.5899999999999</v>
          </cell>
          <cell r="X15">
            <v>187.98000000000002</v>
          </cell>
          <cell r="Z15">
            <v>1111.8499999999999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1078.58</v>
          </cell>
          <cell r="AH15">
            <v>33.270000000000003</v>
          </cell>
          <cell r="AJ15">
            <v>3644.99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3235.77</v>
          </cell>
          <cell r="AR15">
            <v>409.22</v>
          </cell>
        </row>
        <row r="16">
          <cell r="C16" t="str">
            <v>Энергия на   хоз.  нужды</v>
          </cell>
          <cell r="D16">
            <v>99.8</v>
          </cell>
          <cell r="E16">
            <v>0</v>
          </cell>
          <cell r="F16">
            <v>33.26</v>
          </cell>
          <cell r="N16">
            <v>33.26</v>
          </cell>
          <cell r="P16">
            <v>33.270000000000003</v>
          </cell>
          <cell r="X16">
            <v>33.270000000000003</v>
          </cell>
          <cell r="Z16">
            <v>33.270000000000003</v>
          </cell>
          <cell r="AH16">
            <v>33.270000000000003</v>
          </cell>
          <cell r="AJ16">
            <v>99.800000000000011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99.800000000000011</v>
          </cell>
        </row>
        <row r="17">
          <cell r="C17" t="str">
            <v>Cырье и материалы</v>
          </cell>
          <cell r="D17">
            <v>3545.19</v>
          </cell>
          <cell r="E17">
            <v>0</v>
          </cell>
          <cell r="F17">
            <v>1233.31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1078.5999999999999</v>
          </cell>
          <cell r="N17">
            <v>154.71</v>
          </cell>
          <cell r="P17">
            <v>1233.3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1078.5899999999999</v>
          </cell>
          <cell r="X17">
            <v>154.71</v>
          </cell>
          <cell r="Z17">
            <v>1078.58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1078.58</v>
          </cell>
          <cell r="AH17">
            <v>0</v>
          </cell>
          <cell r="AJ17">
            <v>3545.19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3235.77</v>
          </cell>
          <cell r="AR17">
            <v>309.42</v>
          </cell>
        </row>
        <row r="18">
          <cell r="C18" t="str">
            <v>в т.ч.  Материалы</v>
          </cell>
          <cell r="D18">
            <v>1898.52</v>
          </cell>
          <cell r="E18">
            <v>0</v>
          </cell>
          <cell r="F18">
            <v>684.41000000000008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529.70000000000005</v>
          </cell>
          <cell r="N18">
            <v>154.71</v>
          </cell>
          <cell r="P18">
            <v>684.41000000000008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529.70000000000005</v>
          </cell>
          <cell r="X18">
            <v>154.71</v>
          </cell>
          <cell r="Z18">
            <v>529.70000000000005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529.70000000000005</v>
          </cell>
          <cell r="AH18">
            <v>0</v>
          </cell>
          <cell r="AJ18">
            <v>1898.5200000000002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1589.1000000000001</v>
          </cell>
          <cell r="AR18">
            <v>309.42</v>
          </cell>
        </row>
        <row r="19">
          <cell r="C19" t="str">
            <v>материалы на ремонт</v>
          </cell>
          <cell r="D19">
            <v>0</v>
          </cell>
          <cell r="E19">
            <v>0</v>
          </cell>
          <cell r="F19">
            <v>0</v>
          </cell>
          <cell r="P19">
            <v>0</v>
          </cell>
          <cell r="Z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C20" t="str">
            <v>материалы АСУ</v>
          </cell>
          <cell r="D20">
            <v>96.48</v>
          </cell>
          <cell r="E20">
            <v>0</v>
          </cell>
          <cell r="F20">
            <v>48.240000000000009</v>
          </cell>
          <cell r="N20">
            <v>48.240000000000009</v>
          </cell>
          <cell r="P20">
            <v>48.240000000000009</v>
          </cell>
          <cell r="X20">
            <v>48.240000000000009</v>
          </cell>
          <cell r="Z20">
            <v>0</v>
          </cell>
          <cell r="AJ20">
            <v>96.480000000000018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96.480000000000018</v>
          </cell>
        </row>
        <row r="21">
          <cell r="C21" t="str">
            <v>материалы РЗА</v>
          </cell>
          <cell r="D21">
            <v>0</v>
          </cell>
          <cell r="E21">
            <v>0</v>
          </cell>
          <cell r="F21">
            <v>0</v>
          </cell>
          <cell r="P21">
            <v>0</v>
          </cell>
          <cell r="Z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</row>
        <row r="22">
          <cell r="C22" t="str">
            <v>материалы на технич.эксплуатацию</v>
          </cell>
          <cell r="D22">
            <v>0</v>
          </cell>
          <cell r="E22">
            <v>0</v>
          </cell>
          <cell r="F22">
            <v>0</v>
          </cell>
          <cell r="P22">
            <v>0</v>
          </cell>
          <cell r="Z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</row>
        <row r="23">
          <cell r="C23" t="str">
            <v>материалы СДТУ</v>
          </cell>
          <cell r="D23">
            <v>0</v>
          </cell>
          <cell r="E23">
            <v>0</v>
          </cell>
          <cell r="F23">
            <v>0</v>
          </cell>
          <cell r="P23">
            <v>0</v>
          </cell>
          <cell r="Z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</row>
        <row r="24">
          <cell r="C24" t="str">
            <v>материалы по ОТ и ТБ</v>
          </cell>
          <cell r="D24">
            <v>1381.68</v>
          </cell>
          <cell r="E24">
            <v>0</v>
          </cell>
          <cell r="F24">
            <v>460.56</v>
          </cell>
          <cell r="M24">
            <v>460.56</v>
          </cell>
          <cell r="P24">
            <v>460.56</v>
          </cell>
          <cell r="W24">
            <v>460.56</v>
          </cell>
          <cell r="Z24">
            <v>460.56</v>
          </cell>
          <cell r="AG24">
            <v>460.56</v>
          </cell>
          <cell r="AJ24">
            <v>1381.68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1381.68</v>
          </cell>
          <cell r="AR24">
            <v>0</v>
          </cell>
        </row>
        <row r="25">
          <cell r="C25" t="str">
            <v>материалы ОГО, ЧС и МР</v>
          </cell>
          <cell r="D25">
            <v>0</v>
          </cell>
          <cell r="E25">
            <v>0</v>
          </cell>
          <cell r="F25">
            <v>0</v>
          </cell>
          <cell r="P25">
            <v>0</v>
          </cell>
          <cell r="Z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</row>
        <row r="26">
          <cell r="C26" t="str">
            <v>прочие материалы</v>
          </cell>
          <cell r="D26">
            <v>420.36</v>
          </cell>
          <cell r="E26">
            <v>0</v>
          </cell>
          <cell r="F26">
            <v>175.61</v>
          </cell>
          <cell r="M26">
            <v>69.14</v>
          </cell>
          <cell r="N26">
            <v>106.47</v>
          </cell>
          <cell r="P26">
            <v>175.61</v>
          </cell>
          <cell r="W26">
            <v>69.14</v>
          </cell>
          <cell r="X26">
            <v>106.47</v>
          </cell>
          <cell r="Z26">
            <v>69.14</v>
          </cell>
          <cell r="AG26">
            <v>69.14</v>
          </cell>
          <cell r="AJ26">
            <v>420.36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207.42000000000002</v>
          </cell>
          <cell r="AR26">
            <v>212.94</v>
          </cell>
        </row>
        <row r="27">
          <cell r="C27" t="str">
            <v>в т.ч.  ГСМ</v>
          </cell>
          <cell r="D27">
            <v>1646.67</v>
          </cell>
          <cell r="E27">
            <v>0</v>
          </cell>
          <cell r="F27">
            <v>548.89999999999986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548.89999999999986</v>
          </cell>
          <cell r="N27">
            <v>0</v>
          </cell>
          <cell r="P27">
            <v>548.88999999999987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548.88999999999987</v>
          </cell>
          <cell r="X27">
            <v>0</v>
          </cell>
          <cell r="Z27">
            <v>548.87999999999988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548.87999999999988</v>
          </cell>
          <cell r="AH27">
            <v>0</v>
          </cell>
          <cell r="AJ27">
            <v>1646.6699999999998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1646.6699999999998</v>
          </cell>
          <cell r="AR27">
            <v>0</v>
          </cell>
        </row>
        <row r="28">
          <cell r="C28" t="str">
            <v>бензин</v>
          </cell>
          <cell r="D28">
            <v>1334.99</v>
          </cell>
          <cell r="E28">
            <v>0</v>
          </cell>
          <cell r="F28">
            <v>444.99999999999989</v>
          </cell>
          <cell r="M28">
            <v>444.99999999999989</v>
          </cell>
          <cell r="P28">
            <v>444.99999999999989</v>
          </cell>
          <cell r="W28">
            <v>444.99999999999989</v>
          </cell>
          <cell r="Z28">
            <v>444.9899999999999</v>
          </cell>
          <cell r="AG28">
            <v>444.9899999999999</v>
          </cell>
          <cell r="AJ28">
            <v>1334.9899999999998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1334.9899999999998</v>
          </cell>
          <cell r="AR28">
            <v>0</v>
          </cell>
        </row>
        <row r="29">
          <cell r="C29" t="str">
            <v>дизтопливо</v>
          </cell>
          <cell r="D29">
            <v>224.68</v>
          </cell>
          <cell r="E29">
            <v>0</v>
          </cell>
          <cell r="F29">
            <v>74.900000000000006</v>
          </cell>
          <cell r="M29">
            <v>74.900000000000006</v>
          </cell>
          <cell r="P29">
            <v>74.89</v>
          </cell>
          <cell r="W29">
            <v>74.89</v>
          </cell>
          <cell r="Z29">
            <v>74.89</v>
          </cell>
          <cell r="AG29">
            <v>74.89</v>
          </cell>
          <cell r="AJ29">
            <v>224.68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224.68</v>
          </cell>
          <cell r="AR29">
            <v>0</v>
          </cell>
        </row>
        <row r="30">
          <cell r="C30" t="str">
            <v>масла</v>
          </cell>
          <cell r="D30">
            <v>87</v>
          </cell>
          <cell r="E30">
            <v>0</v>
          </cell>
          <cell r="F30">
            <v>29</v>
          </cell>
          <cell r="M30">
            <v>29</v>
          </cell>
          <cell r="P30">
            <v>29</v>
          </cell>
          <cell r="W30">
            <v>29</v>
          </cell>
          <cell r="Z30">
            <v>29</v>
          </cell>
          <cell r="AG30">
            <v>29</v>
          </cell>
          <cell r="AJ30">
            <v>87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87</v>
          </cell>
          <cell r="AR30">
            <v>0</v>
          </cell>
        </row>
        <row r="31">
          <cell r="C31" t="str">
            <v>прочее</v>
          </cell>
          <cell r="D31">
            <v>0</v>
          </cell>
          <cell r="E31">
            <v>0</v>
          </cell>
          <cell r="F31">
            <v>0</v>
          </cell>
          <cell r="P31">
            <v>0</v>
          </cell>
          <cell r="Z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C32" t="str">
            <v xml:space="preserve">Работы и услуги производственного характера  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</row>
        <row r="33">
          <cell r="C33" t="str">
            <v>Услуги подрядных организаций по ремонту ОС</v>
          </cell>
          <cell r="D33">
            <v>0</v>
          </cell>
          <cell r="E33">
            <v>0</v>
          </cell>
          <cell r="F33">
            <v>0</v>
          </cell>
          <cell r="P33">
            <v>0</v>
          </cell>
          <cell r="Z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C34" t="str">
            <v>Транспортные услуги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C35" t="str">
            <v>Автоуслуги по перевозке грузов</v>
          </cell>
          <cell r="D35">
            <v>0</v>
          </cell>
          <cell r="E35">
            <v>0</v>
          </cell>
          <cell r="F35">
            <v>0</v>
          </cell>
          <cell r="P35">
            <v>0</v>
          </cell>
          <cell r="Z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C36" t="str">
            <v>Ж/Д услуги по перевозке грузов</v>
          </cell>
          <cell r="D36">
            <v>0</v>
          </cell>
          <cell r="E36">
            <v>0</v>
          </cell>
          <cell r="F36">
            <v>0</v>
          </cell>
          <cell r="P36">
            <v>0</v>
          </cell>
          <cell r="Z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C37" t="str">
            <v>Услуги распределительных сетевых компаний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C38" t="str">
            <v>Услуги ФСК</v>
          </cell>
          <cell r="D38">
            <v>0</v>
          </cell>
          <cell r="E38">
            <v>0</v>
          </cell>
          <cell r="F38">
            <v>0</v>
          </cell>
          <cell r="P38">
            <v>0</v>
          </cell>
          <cell r="Z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C39" t="str">
            <v>прочих сетевых компаний</v>
          </cell>
          <cell r="D39">
            <v>0</v>
          </cell>
          <cell r="E39">
            <v>0</v>
          </cell>
          <cell r="F39">
            <v>0</v>
          </cell>
          <cell r="P39">
            <v>0</v>
          </cell>
          <cell r="Z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C40" t="str">
            <v>Услуги по испытанию и поверке приборов</v>
          </cell>
          <cell r="D40">
            <v>0</v>
          </cell>
          <cell r="E40">
            <v>0</v>
          </cell>
          <cell r="F40">
            <v>0</v>
          </cell>
          <cell r="P40">
            <v>0</v>
          </cell>
          <cell r="Z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C41" t="str">
            <v>Услуги коммерческого учета электроэнергии</v>
          </cell>
          <cell r="D41">
            <v>0</v>
          </cell>
          <cell r="E41">
            <v>0</v>
          </cell>
          <cell r="F41">
            <v>0</v>
          </cell>
          <cell r="P41">
            <v>0</v>
          </cell>
          <cell r="Z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</row>
        <row r="42">
          <cell r="C42" t="str">
            <v>Прочие услуги производственного характера (расшифровать)</v>
          </cell>
          <cell r="D42">
            <v>0</v>
          </cell>
          <cell r="E42">
            <v>0</v>
          </cell>
          <cell r="F42">
            <v>0</v>
          </cell>
          <cell r="P42">
            <v>0</v>
          </cell>
          <cell r="Z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C43" t="str">
            <v>Затраты на оплату труда</v>
          </cell>
          <cell r="D43">
            <v>36827.4</v>
          </cell>
          <cell r="E43">
            <v>4.6000000002095476E-2</v>
          </cell>
          <cell r="F43">
            <v>14250.099</v>
          </cell>
          <cell r="M43">
            <v>818.97995523116288</v>
          </cell>
          <cell r="N43">
            <v>13431.119044768837</v>
          </cell>
          <cell r="P43">
            <v>10539.536</v>
          </cell>
          <cell r="W43">
            <v>989.91793034741352</v>
          </cell>
          <cell r="X43">
            <v>9549.6180696525862</v>
          </cell>
          <cell r="Z43">
            <v>12037.719000000001</v>
          </cell>
          <cell r="AA43">
            <v>154.21431348579407</v>
          </cell>
          <cell r="AG43">
            <v>661.29695405963298</v>
          </cell>
          <cell r="AH43">
            <v>11222.207732454573</v>
          </cell>
          <cell r="AJ43">
            <v>36827.353999999999</v>
          </cell>
          <cell r="AK43">
            <v>154.21431348579407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2470.1948396382095</v>
          </cell>
          <cell r="AR43">
            <v>34202.944846875995</v>
          </cell>
        </row>
        <row r="44">
          <cell r="C44" t="str">
            <v>ЕСН</v>
          </cell>
          <cell r="D44">
            <v>9575.1040000000012</v>
          </cell>
          <cell r="E44">
            <v>1.1959999999817228E-2</v>
          </cell>
          <cell r="F44">
            <v>3705.0057400000001</v>
          </cell>
          <cell r="M44">
            <v>212.93478836010235</v>
          </cell>
          <cell r="N44">
            <v>3492.0709516398979</v>
          </cell>
          <cell r="P44">
            <v>2740.2793600000005</v>
          </cell>
          <cell r="W44">
            <v>257.37866189032752</v>
          </cell>
          <cell r="X44">
            <v>2482.9006981096727</v>
          </cell>
          <cell r="Z44">
            <v>3129.8069400000004</v>
          </cell>
          <cell r="AC44">
            <v>40.095721506306461</v>
          </cell>
          <cell r="AG44">
            <v>171.93720805550458</v>
          </cell>
          <cell r="AH44">
            <v>2917.7740104381892</v>
          </cell>
          <cell r="AJ44">
            <v>9575.0920400000014</v>
          </cell>
          <cell r="AK44">
            <v>0</v>
          </cell>
          <cell r="AL44">
            <v>0</v>
          </cell>
          <cell r="AM44">
            <v>40.095721506306461</v>
          </cell>
          <cell r="AN44">
            <v>0</v>
          </cell>
          <cell r="AO44">
            <v>0</v>
          </cell>
          <cell r="AP44">
            <v>0</v>
          </cell>
          <cell r="AQ44">
            <v>642.25065830593439</v>
          </cell>
          <cell r="AR44">
            <v>8892.7456601877602</v>
          </cell>
        </row>
        <row r="45">
          <cell r="C45" t="str">
            <v>НПФ Энергетики</v>
          </cell>
          <cell r="D45">
            <v>4681.2998000000007</v>
          </cell>
          <cell r="E45">
            <v>5.8420000004844042E-3</v>
          </cell>
          <cell r="F45">
            <v>1811.182573</v>
          </cell>
          <cell r="N45">
            <v>1811.182573</v>
          </cell>
          <cell r="P45">
            <v>1339.9210720000001</v>
          </cell>
          <cell r="X45">
            <v>1339.9210720000001</v>
          </cell>
          <cell r="Z45">
            <v>1530.1903130000003</v>
          </cell>
          <cell r="AH45">
            <v>1530.1903130000003</v>
          </cell>
          <cell r="AJ45">
            <v>4681.2939580000002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4681.2939580000002</v>
          </cell>
        </row>
        <row r="46">
          <cell r="C46" t="str">
            <v>Амортизация основных средств и НМА</v>
          </cell>
          <cell r="D46">
            <v>2578.5989726341882</v>
          </cell>
          <cell r="E46">
            <v>1.0273654029333557E-3</v>
          </cell>
          <cell r="F46">
            <v>970.64154900282801</v>
          </cell>
          <cell r="J46">
            <v>970.64154900282801</v>
          </cell>
          <cell r="P46">
            <v>595.1474787498471</v>
          </cell>
          <cell r="T46">
            <v>595.1474787498471</v>
          </cell>
          <cell r="Z46">
            <v>1012.8089175161103</v>
          </cell>
          <cell r="AD46">
            <v>1012.8089175161103</v>
          </cell>
          <cell r="AJ46">
            <v>2578.5979452687852</v>
          </cell>
          <cell r="AK46">
            <v>0</v>
          </cell>
          <cell r="AL46">
            <v>0</v>
          </cell>
          <cell r="AM46">
            <v>0</v>
          </cell>
          <cell r="AN46">
            <v>2578.5979452687852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C47" t="str">
            <v>в том числе амортизация основных средств</v>
          </cell>
          <cell r="D47">
            <v>0</v>
          </cell>
          <cell r="E47">
            <v>0</v>
          </cell>
          <cell r="F47">
            <v>0</v>
          </cell>
          <cell r="P47">
            <v>0</v>
          </cell>
          <cell r="Z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C48" t="str">
            <v>Прочие затраты</v>
          </cell>
          <cell r="D48">
            <v>4731.6932390632828</v>
          </cell>
          <cell r="E48">
            <v>1.7609360129426932E-3</v>
          </cell>
          <cell r="F48">
            <v>1767.6795781752496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101.61651437310177</v>
          </cell>
          <cell r="N48">
            <v>1666.0630638021478</v>
          </cell>
          <cell r="P48">
            <v>1124.0661504609379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64.627129154383866</v>
          </cell>
          <cell r="X48">
            <v>1059.439021306554</v>
          </cell>
          <cell r="Z48">
            <v>1839.9457494910821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0.8</v>
          </cell>
          <cell r="AF48">
            <v>0</v>
          </cell>
          <cell r="AG48">
            <v>104.97036169363756</v>
          </cell>
          <cell r="AH48">
            <v>1734.1753877974445</v>
          </cell>
          <cell r="AJ48">
            <v>4731.6914781272699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0.8</v>
          </cell>
          <cell r="AP48">
            <v>0</v>
          </cell>
          <cell r="AQ48">
            <v>271.21400522112316</v>
          </cell>
          <cell r="AR48">
            <v>4459.6774729061462</v>
          </cell>
        </row>
        <row r="49">
          <cell r="C49" t="str">
            <v>Оплата работ и услуг сторонних организаций, в т.ч.</v>
          </cell>
          <cell r="D49">
            <v>2544.0989863796776</v>
          </cell>
          <cell r="E49">
            <v>1.0136199184671568E-3</v>
          </cell>
          <cell r="F49">
            <v>957.65499294892356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55.038231190689217</v>
          </cell>
          <cell r="N49">
            <v>902.61676175823436</v>
          </cell>
          <cell r="P49">
            <v>587.18479046284267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33.746612806386715</v>
          </cell>
          <cell r="X49">
            <v>553.43817765645599</v>
          </cell>
          <cell r="Z49">
            <v>999.25818934799338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57.429245030269094</v>
          </cell>
          <cell r="AH49">
            <v>941.82894431772434</v>
          </cell>
          <cell r="AJ49">
            <v>2544.0979727597592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146.21408902734501</v>
          </cell>
          <cell r="AR49">
            <v>2397.8838837324142</v>
          </cell>
        </row>
        <row r="50">
          <cell r="C50" t="str">
            <v xml:space="preserve">  - услуги связи и передачи данных</v>
          </cell>
          <cell r="D50">
            <v>99.199960476735995</v>
          </cell>
          <cell r="E50">
            <v>3.9523248261730259E-5</v>
          </cell>
          <cell r="F50">
            <v>37.341053928907357</v>
          </cell>
          <cell r="M50">
            <v>2.1460605063151483</v>
          </cell>
          <cell r="N50">
            <v>35.194993422592212</v>
          </cell>
          <cell r="P50">
            <v>22.895613857125891</v>
          </cell>
          <cell r="W50">
            <v>1.3158539327831305</v>
          </cell>
          <cell r="X50">
            <v>21.57975992434276</v>
          </cell>
          <cell r="Z50">
            <v>38.963253167454482</v>
          </cell>
          <cell r="AG50">
            <v>2.2392913435017077</v>
          </cell>
          <cell r="AH50">
            <v>36.723961823952777</v>
          </cell>
          <cell r="AJ50">
            <v>99.199920953487734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5.7012057825999864</v>
          </cell>
          <cell r="AR50">
            <v>93.498715170887749</v>
          </cell>
        </row>
        <row r="51">
          <cell r="C51" t="str">
            <v xml:space="preserve"> - коммунальные услуги</v>
          </cell>
          <cell r="D51">
            <v>23.399990676971996</v>
          </cell>
          <cell r="E51">
            <v>9.3230242868003188E-6</v>
          </cell>
          <cell r="F51">
            <v>8.8082728017785499</v>
          </cell>
          <cell r="M51">
            <v>0.50622798233643618</v>
          </cell>
          <cell r="N51">
            <v>8.3020448194421128</v>
          </cell>
          <cell r="P51">
            <v>5.4007798816204211</v>
          </cell>
          <cell r="W51">
            <v>0.31039296398311744</v>
          </cell>
          <cell r="X51">
            <v>5.0903869176373036</v>
          </cell>
          <cell r="Z51">
            <v>9.1909286705487379</v>
          </cell>
          <cell r="AG51">
            <v>0.52821993385020116</v>
          </cell>
          <cell r="AH51">
            <v>8.6627087366985371</v>
          </cell>
          <cell r="AJ51">
            <v>23.399981353947709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1.3448408801697549</v>
          </cell>
          <cell r="AR51">
            <v>22.055140473777954</v>
          </cell>
        </row>
        <row r="52">
          <cell r="C52" t="str">
            <v>в том числе  плата за воду</v>
          </cell>
          <cell r="D52">
            <v>11.999995218959999</v>
          </cell>
          <cell r="E52">
            <v>4.7810380969792732E-6</v>
          </cell>
          <cell r="F52">
            <v>4.5170629752710516</v>
          </cell>
          <cell r="M52">
            <v>0.25960409350586466</v>
          </cell>
          <cell r="N52">
            <v>4.2574588817651868</v>
          </cell>
          <cell r="P52">
            <v>2.7696307085232932</v>
          </cell>
          <cell r="W52">
            <v>0.15917587896570126</v>
          </cell>
          <cell r="X52">
            <v>2.6104548295575918</v>
          </cell>
          <cell r="Z52">
            <v>4.7132967541275583</v>
          </cell>
          <cell r="AG52">
            <v>0.27088201735907752</v>
          </cell>
          <cell r="AH52">
            <v>4.4424147367684812</v>
          </cell>
          <cell r="AJ52">
            <v>11.999990437921902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0.68966198983064353</v>
          </cell>
          <cell r="AR52">
            <v>11.310328448091258</v>
          </cell>
        </row>
        <row r="53">
          <cell r="C53" t="str">
            <v xml:space="preserve"> - повышение квалификации и проф.переподготовка</v>
          </cell>
          <cell r="D53">
            <v>368.299853261914</v>
          </cell>
          <cell r="E53">
            <v>1.4673802752440679E-4</v>
          </cell>
          <cell r="F53">
            <v>138.63619114936071</v>
          </cell>
          <cell r="M53">
            <v>7.9676823031841657</v>
          </cell>
          <cell r="N53">
            <v>130.66850884617654</v>
          </cell>
          <cell r="P53">
            <v>85.004582495760744</v>
          </cell>
          <cell r="W53">
            <v>4.8853730185889814</v>
          </cell>
          <cell r="X53">
            <v>80.119209477171765</v>
          </cell>
          <cell r="Z53">
            <v>144.65893287876497</v>
          </cell>
          <cell r="AG53">
            <v>8.3138205827790213</v>
          </cell>
          <cell r="AH53">
            <v>136.34511229598596</v>
          </cell>
          <cell r="AJ53">
            <v>368.29970652388647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21.166875904552171</v>
          </cell>
          <cell r="AR53">
            <v>347.1328306193343</v>
          </cell>
        </row>
        <row r="54">
          <cell r="C54" t="str">
            <v xml:space="preserve"> - IT-услуги</v>
          </cell>
          <cell r="D54">
            <v>104.39995840495199</v>
          </cell>
          <cell r="E54">
            <v>4.1595031433416807E-5</v>
          </cell>
          <cell r="F54">
            <v>39.298447884858149</v>
          </cell>
          <cell r="M54">
            <v>2.2585556135010227</v>
          </cell>
          <cell r="N54">
            <v>37.039892271357125</v>
          </cell>
          <cell r="P54">
            <v>24.09578716415265</v>
          </cell>
          <cell r="W54">
            <v>1.3848301470016009</v>
          </cell>
          <cell r="X54">
            <v>22.710957017151049</v>
          </cell>
          <cell r="Z54">
            <v>41.005681760909752</v>
          </cell>
          <cell r="AG54">
            <v>2.3566735510239742</v>
          </cell>
          <cell r="AH54">
            <v>38.649008209885778</v>
          </cell>
          <cell r="AJ54">
            <v>104.39991680992055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6.0000593115265985</v>
          </cell>
          <cell r="AR54">
            <v>98.399857498393956</v>
          </cell>
        </row>
        <row r="55">
          <cell r="C55" t="str">
            <v xml:space="preserve"> - аудиторские услуги</v>
          </cell>
          <cell r="D55">
            <v>0</v>
          </cell>
          <cell r="E55">
            <v>0</v>
          </cell>
          <cell r="F55">
            <v>0</v>
          </cell>
          <cell r="M55">
            <v>0</v>
          </cell>
          <cell r="N55">
            <v>0</v>
          </cell>
          <cell r="P55">
            <v>0</v>
          </cell>
          <cell r="W55">
            <v>0</v>
          </cell>
          <cell r="X55">
            <v>0</v>
          </cell>
          <cell r="Z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C56" t="str">
            <v xml:space="preserve"> - юридические и нотариальные услуги</v>
          </cell>
          <cell r="D56">
            <v>3.6999985258460004</v>
          </cell>
          <cell r="E56">
            <v>1.4741534131168521E-6</v>
          </cell>
          <cell r="F56">
            <v>1.392761084041908</v>
          </cell>
          <cell r="M56">
            <v>8.0044595497641646E-2</v>
          </cell>
          <cell r="N56">
            <v>1.3127164885442664</v>
          </cell>
          <cell r="P56">
            <v>0.8539694684613488</v>
          </cell>
          <cell r="W56">
            <v>4.9079229347757894E-2</v>
          </cell>
          <cell r="X56">
            <v>0.80489023911359092</v>
          </cell>
          <cell r="Z56">
            <v>1.4532664991893307</v>
          </cell>
          <cell r="AG56">
            <v>8.3521955352382257E-2</v>
          </cell>
          <cell r="AH56">
            <v>1.3697445438369484</v>
          </cell>
          <cell r="AJ56">
            <v>3.6999970516925873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0.2126457801977818</v>
          </cell>
          <cell r="AR56">
            <v>3.4873512714948056</v>
          </cell>
        </row>
        <row r="57">
          <cell r="C57" t="str">
            <v xml:space="preserve">  - консультационные услуги</v>
          </cell>
          <cell r="D57">
            <v>67.899972947281995</v>
          </cell>
          <cell r="E57">
            <v>2.7052707224584083E-5</v>
          </cell>
          <cell r="F57">
            <v>25.559048001742035</v>
          </cell>
          <cell r="M57">
            <v>1.4689264957540178</v>
          </cell>
          <cell r="N57">
            <v>24.090121505988016</v>
          </cell>
          <cell r="P57">
            <v>15.671493759060965</v>
          </cell>
          <cell r="W57">
            <v>0.90067018181425962</v>
          </cell>
          <cell r="X57">
            <v>14.770823577246706</v>
          </cell>
          <cell r="Z57">
            <v>26.669404133771767</v>
          </cell>
          <cell r="AG57">
            <v>1.532740748223447</v>
          </cell>
          <cell r="AH57">
            <v>25.136663385548321</v>
          </cell>
          <cell r="AJ57">
            <v>67.89994589457477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3.9023374257917247</v>
          </cell>
          <cell r="AR57">
            <v>63.997608468783042</v>
          </cell>
        </row>
        <row r="58">
          <cell r="C58" t="str">
            <v xml:space="preserve"> - услуги пожарной, вневедомственной и сторожевой охраны</v>
          </cell>
          <cell r="D58">
            <v>279.79988852208402</v>
          </cell>
          <cell r="E58">
            <v>1.1147787159870859E-4</v>
          </cell>
          <cell r="F58">
            <v>105.32285170673671</v>
          </cell>
          <cell r="M58">
            <v>6.0531021135784133</v>
          </cell>
          <cell r="N58">
            <v>99.269749593158295</v>
          </cell>
          <cell r="P58">
            <v>64.578556020401464</v>
          </cell>
          <cell r="W58">
            <v>3.7114509112169354</v>
          </cell>
          <cell r="X58">
            <v>60.867105109184529</v>
          </cell>
          <cell r="Z58">
            <v>109.89836931707426</v>
          </cell>
          <cell r="AG58">
            <v>6.3160657047558253</v>
          </cell>
          <cell r="AH58">
            <v>103.58230361231843</v>
          </cell>
          <cell r="AJ58">
            <v>279.79977704421242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16.080618729551176</v>
          </cell>
          <cell r="AR58">
            <v>263.71915831466123</v>
          </cell>
        </row>
        <row r="59">
          <cell r="C59" t="str">
            <v xml:space="preserve">    - услуги по управлению</v>
          </cell>
          <cell r="D59">
            <v>0</v>
          </cell>
          <cell r="E59">
            <v>0</v>
          </cell>
          <cell r="F59">
            <v>0</v>
          </cell>
          <cell r="M59">
            <v>0</v>
          </cell>
          <cell r="N59">
            <v>0</v>
          </cell>
          <cell r="P59">
            <v>0</v>
          </cell>
          <cell r="W59">
            <v>0</v>
          </cell>
          <cell r="X59">
            <v>0</v>
          </cell>
          <cell r="Z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</row>
        <row r="60">
          <cell r="C60" t="str">
            <v xml:space="preserve"> - услуги PR (публикации в СМИ, реклама) </v>
          </cell>
          <cell r="D60">
            <v>25.599989800448</v>
          </cell>
          <cell r="E60">
            <v>1.0199547936906583E-5</v>
          </cell>
          <cell r="F60">
            <v>9.636401013911577</v>
          </cell>
          <cell r="M60">
            <v>0.55382206614584484</v>
          </cell>
          <cell r="N60">
            <v>9.0825789477657324</v>
          </cell>
          <cell r="P60">
            <v>5.9085455115163592</v>
          </cell>
          <cell r="W60">
            <v>0.3395752084601627</v>
          </cell>
          <cell r="X60">
            <v>5.5689703030561963</v>
          </cell>
          <cell r="Z60">
            <v>10.055033075472126</v>
          </cell>
          <cell r="AG60">
            <v>0.57788163703269879</v>
          </cell>
          <cell r="AH60">
            <v>9.477151438439428</v>
          </cell>
          <cell r="AJ60">
            <v>25.599979600900063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1.4712789116387062</v>
          </cell>
          <cell r="AR60">
            <v>24.128700689261358</v>
          </cell>
        </row>
        <row r="61">
          <cell r="C61" t="str">
            <v xml:space="preserve"> - прочие работы и услуги сторонних организаций (расшифровать)</v>
          </cell>
          <cell r="D61">
            <v>1571.7993737634436</v>
          </cell>
          <cell r="E61">
            <v>6.2623630651614803E-4</v>
          </cell>
          <cell r="F61">
            <v>591.65996537758656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34.00380951437652</v>
          </cell>
          <cell r="N61">
            <v>557.65615586321007</v>
          </cell>
          <cell r="P61">
            <v>362.77546230474275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20.84938721319077</v>
          </cell>
          <cell r="X61">
            <v>341.92607509155198</v>
          </cell>
          <cell r="Z61">
            <v>617.36331984480796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35.481029573749836</v>
          </cell>
          <cell r="AH61">
            <v>581.88229027105808</v>
          </cell>
          <cell r="AJ61">
            <v>1571.798747527137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90.334226301317116</v>
          </cell>
          <cell r="AR61">
            <v>1481.4645212258199</v>
          </cell>
        </row>
        <row r="62">
          <cell r="C62" t="str">
            <v>Санитарная обработка</v>
          </cell>
          <cell r="D62">
            <v>9.0999963743779997</v>
          </cell>
          <cell r="E62">
            <v>3.6256205575568856E-6</v>
          </cell>
          <cell r="F62">
            <v>3.4254394229138811</v>
          </cell>
          <cell r="M62">
            <v>0.19686643757528074</v>
          </cell>
          <cell r="N62">
            <v>3.2285729853386003</v>
          </cell>
          <cell r="P62">
            <v>2.1003032872968301</v>
          </cell>
          <cell r="W62">
            <v>0.12070837488232344</v>
          </cell>
          <cell r="X62">
            <v>1.9795949124145069</v>
          </cell>
          <cell r="Z62">
            <v>3.5742500385467322</v>
          </cell>
          <cell r="AG62">
            <v>0.20541886316396715</v>
          </cell>
          <cell r="AH62">
            <v>3.3688311753827649</v>
          </cell>
          <cell r="AJ62">
            <v>9.0999927487574421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0.5229936756215714</v>
          </cell>
          <cell r="AR62">
            <v>8.5769990731358714</v>
          </cell>
        </row>
        <row r="63">
          <cell r="C63" t="str">
            <v>Госсанэпиднадзор</v>
          </cell>
          <cell r="D63">
            <v>0</v>
          </cell>
          <cell r="E63">
            <v>0</v>
          </cell>
          <cell r="F63">
            <v>0</v>
          </cell>
          <cell r="M63">
            <v>0</v>
          </cell>
          <cell r="N63">
            <v>0</v>
          </cell>
          <cell r="P63">
            <v>0</v>
          </cell>
          <cell r="W63">
            <v>0</v>
          </cell>
          <cell r="X63">
            <v>0</v>
          </cell>
          <cell r="Z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C64" t="str">
            <v>Обслуживание  кассовых аппаратов</v>
          </cell>
          <cell r="D64">
            <v>0</v>
          </cell>
          <cell r="E64">
            <v>0</v>
          </cell>
          <cell r="F64">
            <v>0</v>
          </cell>
          <cell r="M64">
            <v>0</v>
          </cell>
          <cell r="N64">
            <v>0</v>
          </cell>
          <cell r="P64">
            <v>0</v>
          </cell>
          <cell r="W64">
            <v>0</v>
          </cell>
          <cell r="X64">
            <v>0</v>
          </cell>
          <cell r="Z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C65" t="str">
            <v>Обслуживание компьютеров и оргтехники</v>
          </cell>
          <cell r="D65">
            <v>0</v>
          </cell>
          <cell r="E65">
            <v>0</v>
          </cell>
          <cell r="F65">
            <v>0</v>
          </cell>
          <cell r="M65">
            <v>0</v>
          </cell>
          <cell r="N65">
            <v>0</v>
          </cell>
          <cell r="P65">
            <v>0</v>
          </cell>
          <cell r="W65">
            <v>0</v>
          </cell>
          <cell r="X65">
            <v>0</v>
          </cell>
          <cell r="Z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</row>
        <row r="66">
          <cell r="C66" t="str">
            <v xml:space="preserve">Обслуживание средств связи </v>
          </cell>
          <cell r="D66">
            <v>23.999990437919998</v>
          </cell>
          <cell r="E66">
            <v>9.5620761939585464E-6</v>
          </cell>
          <cell r="F66">
            <v>9.0341259505421032</v>
          </cell>
          <cell r="M66">
            <v>0.51920818701172933</v>
          </cell>
          <cell r="N66">
            <v>8.5149177635303737</v>
          </cell>
          <cell r="P66">
            <v>5.5392614170465864</v>
          </cell>
          <cell r="W66">
            <v>0.31835175793140252</v>
          </cell>
          <cell r="X66">
            <v>5.2209096591151836</v>
          </cell>
          <cell r="Z66">
            <v>9.4265935082551167</v>
          </cell>
          <cell r="AG66">
            <v>0.54176403471815504</v>
          </cell>
          <cell r="AH66">
            <v>8.8848294735369624</v>
          </cell>
          <cell r="AJ66">
            <v>23.999980875843804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1.3793239796612871</v>
          </cell>
          <cell r="AR66">
            <v>22.620656896182517</v>
          </cell>
        </row>
        <row r="67">
          <cell r="C67" t="str">
            <v>Обслуживание бытовой техники</v>
          </cell>
          <cell r="D67">
            <v>2.399999043792</v>
          </cell>
          <cell r="E67">
            <v>9.5620761930703679E-7</v>
          </cell>
          <cell r="F67">
            <v>0.90341259505421034</v>
          </cell>
          <cell r="M67">
            <v>5.1920818701172947E-2</v>
          </cell>
          <cell r="N67">
            <v>0.85149177635303741</v>
          </cell>
          <cell r="P67">
            <v>0.55392614170465859</v>
          </cell>
          <cell r="W67">
            <v>3.1835175793140255E-2</v>
          </cell>
          <cell r="X67">
            <v>0.52209096591151838</v>
          </cell>
          <cell r="Z67">
            <v>0.94265935082551178</v>
          </cell>
          <cell r="AG67">
            <v>5.4176403471815508E-2</v>
          </cell>
          <cell r="AH67">
            <v>0.88848294735369626</v>
          </cell>
          <cell r="AJ67">
            <v>2.3999980875843807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0.13793239796612872</v>
          </cell>
          <cell r="AR67">
            <v>2.2620656896182521</v>
          </cell>
        </row>
        <row r="68">
          <cell r="C68" t="str">
            <v>Обслуживание автотранспорта, техосмотр</v>
          </cell>
          <cell r="D68">
            <v>31.599987409927998</v>
          </cell>
          <cell r="E68">
            <v>1.2590066987172577E-5</v>
          </cell>
          <cell r="F68">
            <v>11.894932501547101</v>
          </cell>
          <cell r="M68">
            <v>0.68362411289877711</v>
          </cell>
          <cell r="N68">
            <v>11.211308388648325</v>
          </cell>
          <cell r="P68">
            <v>7.2933608657780056</v>
          </cell>
          <cell r="W68">
            <v>0.41916314794301329</v>
          </cell>
          <cell r="X68">
            <v>6.874197717834992</v>
          </cell>
          <cell r="Z68">
            <v>12.411681452535904</v>
          </cell>
          <cell r="AG68">
            <v>0.71332264571223747</v>
          </cell>
          <cell r="AH68">
            <v>11.698358806823666</v>
          </cell>
          <cell r="AJ68">
            <v>31.599974819861011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1.8161099065540278</v>
          </cell>
          <cell r="AR68">
            <v>29.783864913306981</v>
          </cell>
        </row>
        <row r="69">
          <cell r="C69" t="str">
            <v>Услуги по вывозу мусора</v>
          </cell>
          <cell r="D69">
            <v>0</v>
          </cell>
          <cell r="E69">
            <v>0</v>
          </cell>
          <cell r="F69">
            <v>0</v>
          </cell>
          <cell r="M69">
            <v>0</v>
          </cell>
          <cell r="N69">
            <v>0</v>
          </cell>
          <cell r="P69">
            <v>0</v>
          </cell>
          <cell r="W69">
            <v>0</v>
          </cell>
          <cell r="X69">
            <v>0</v>
          </cell>
          <cell r="Z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</row>
        <row r="70">
          <cell r="C70" t="str">
            <v>Сертификация Э/Э</v>
          </cell>
          <cell r="D70">
            <v>0</v>
          </cell>
          <cell r="E70">
            <v>0</v>
          </cell>
          <cell r="F70">
            <v>0</v>
          </cell>
          <cell r="M70">
            <v>0</v>
          </cell>
          <cell r="N70">
            <v>0</v>
          </cell>
          <cell r="P70">
            <v>0</v>
          </cell>
          <cell r="W70">
            <v>0</v>
          </cell>
          <cell r="X70">
            <v>0</v>
          </cell>
          <cell r="Z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</row>
        <row r="71">
          <cell r="C71" t="str">
            <v>Медосмотр</v>
          </cell>
          <cell r="D71">
            <v>186.49992569466997</v>
          </cell>
          <cell r="E71">
            <v>7.4305300415744568E-5</v>
          </cell>
          <cell r="F71">
            <v>70.202687074004245</v>
          </cell>
          <cell r="M71">
            <v>4.034680286570314</v>
          </cell>
          <cell r="N71">
            <v>66.168006787433939</v>
          </cell>
          <cell r="P71">
            <v>43.044677261632842</v>
          </cell>
          <cell r="W71">
            <v>2.4738584522586069</v>
          </cell>
          <cell r="X71">
            <v>40.570818809374238</v>
          </cell>
          <cell r="Z71">
            <v>73.252487053732466</v>
          </cell>
          <cell r="AG71">
            <v>4.2099580197889956</v>
          </cell>
          <cell r="AH71">
            <v>69.042529033943467</v>
          </cell>
          <cell r="AJ71">
            <v>186.49985138936955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10.718496758617917</v>
          </cell>
          <cell r="AR71">
            <v>175.78135463075165</v>
          </cell>
        </row>
        <row r="72">
          <cell r="C72" t="str">
            <v>Услуги по хранению ГСМ</v>
          </cell>
          <cell r="D72">
            <v>0</v>
          </cell>
          <cell r="E72">
            <v>0</v>
          </cell>
          <cell r="F72">
            <v>0</v>
          </cell>
          <cell r="M72">
            <v>0</v>
          </cell>
          <cell r="N72">
            <v>0</v>
          </cell>
          <cell r="P72">
            <v>0</v>
          </cell>
          <cell r="W72">
            <v>0</v>
          </cell>
          <cell r="X72">
            <v>0</v>
          </cell>
          <cell r="Z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</row>
        <row r="73">
          <cell r="C73" t="str">
            <v>Услуги стоянки автотранспорта</v>
          </cell>
          <cell r="D73">
            <v>0</v>
          </cell>
          <cell r="E73">
            <v>0</v>
          </cell>
          <cell r="F73">
            <v>0</v>
          </cell>
          <cell r="M73">
            <v>0</v>
          </cell>
          <cell r="N73">
            <v>0</v>
          </cell>
          <cell r="P73">
            <v>0</v>
          </cell>
          <cell r="W73">
            <v>0</v>
          </cell>
          <cell r="X73">
            <v>0</v>
          </cell>
          <cell r="Z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</row>
        <row r="74">
          <cell r="C74" t="str">
            <v>Проведение лабораторных испытаний и анализов (хроматографический анализ масла)</v>
          </cell>
          <cell r="D74">
            <v>0</v>
          </cell>
          <cell r="E74">
            <v>0</v>
          </cell>
          <cell r="F74">
            <v>0</v>
          </cell>
          <cell r="M74">
            <v>0</v>
          </cell>
          <cell r="N74">
            <v>0</v>
          </cell>
          <cell r="P74">
            <v>0</v>
          </cell>
          <cell r="W74">
            <v>0</v>
          </cell>
          <cell r="X74">
            <v>0</v>
          </cell>
          <cell r="Z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C75" t="str">
            <v>Транспортные услуги по перевозке персонала</v>
          </cell>
          <cell r="D75">
            <v>639.29974529009394</v>
          </cell>
          <cell r="E75">
            <v>2.5470980460795545E-4</v>
          </cell>
          <cell r="F75">
            <v>240.64653000756527</v>
          </cell>
          <cell r="M75">
            <v>13.830408081524942</v>
          </cell>
          <cell r="N75">
            <v>226.81612192604032</v>
          </cell>
          <cell r="P75">
            <v>147.55207599657845</v>
          </cell>
          <cell r="W75">
            <v>8.4800949518977351</v>
          </cell>
          <cell r="X75">
            <v>139.07198104468071</v>
          </cell>
          <cell r="Z75">
            <v>251.10088457614569</v>
          </cell>
          <cell r="AG75">
            <v>14.431239474804855</v>
          </cell>
          <cell r="AH75">
            <v>236.66964510134082</v>
          </cell>
          <cell r="AJ75">
            <v>639.29949058028933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36.741742508227532</v>
          </cell>
          <cell r="AR75">
            <v>602.55774807206183</v>
          </cell>
        </row>
        <row r="76">
          <cell r="C76" t="str">
            <v>Расходы отдел по защите гос.тайны</v>
          </cell>
          <cell r="D76">
            <v>7.1999971313759996</v>
          </cell>
          <cell r="E76">
            <v>2.8686228574770212E-6</v>
          </cell>
          <cell r="F76">
            <v>2.7102377851626311</v>
          </cell>
          <cell r="M76">
            <v>0.15576245610351885</v>
          </cell>
          <cell r="N76">
            <v>2.5544753290591125</v>
          </cell>
          <cell r="P76">
            <v>1.6617784251139758</v>
          </cell>
          <cell r="W76">
            <v>9.5505527379420752E-2</v>
          </cell>
          <cell r="X76">
            <v>1.566272897734555</v>
          </cell>
          <cell r="Z76">
            <v>2.827978052476535</v>
          </cell>
          <cell r="AG76">
            <v>0.16252921041544649</v>
          </cell>
          <cell r="AH76">
            <v>2.6654488420610885</v>
          </cell>
          <cell r="AJ76">
            <v>7.1999942627531421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0.4137971938983861</v>
          </cell>
          <cell r="AR76">
            <v>6.7861970688547562</v>
          </cell>
        </row>
        <row r="77">
          <cell r="C77" t="str">
            <v>почтовые услуги</v>
          </cell>
          <cell r="D77">
            <v>0</v>
          </cell>
          <cell r="E77">
            <v>0</v>
          </cell>
          <cell r="F77">
            <v>0</v>
          </cell>
          <cell r="M77">
            <v>0</v>
          </cell>
          <cell r="N77">
            <v>0</v>
          </cell>
          <cell r="P77">
            <v>0</v>
          </cell>
          <cell r="W77">
            <v>0</v>
          </cell>
          <cell r="X77">
            <v>0</v>
          </cell>
          <cell r="Z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</row>
        <row r="78">
          <cell r="C78" t="str">
            <v>Очистка вагонов</v>
          </cell>
          <cell r="D78">
            <v>0</v>
          </cell>
          <cell r="E78">
            <v>0</v>
          </cell>
          <cell r="F78">
            <v>0</v>
          </cell>
          <cell r="M78">
            <v>0</v>
          </cell>
          <cell r="N78">
            <v>0</v>
          </cell>
          <cell r="P78">
            <v>0</v>
          </cell>
          <cell r="W78">
            <v>0</v>
          </cell>
          <cell r="X78">
            <v>0</v>
          </cell>
          <cell r="Z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C79" t="str">
            <v>Услуги типографии</v>
          </cell>
          <cell r="D79">
            <v>0</v>
          </cell>
          <cell r="E79">
            <v>0</v>
          </cell>
          <cell r="F79">
            <v>0</v>
          </cell>
          <cell r="M79">
            <v>0</v>
          </cell>
          <cell r="N79">
            <v>0</v>
          </cell>
          <cell r="P79">
            <v>0</v>
          </cell>
          <cell r="W79">
            <v>0</v>
          </cell>
          <cell r="X79">
            <v>0</v>
          </cell>
          <cell r="Z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Расходы ГО и ЧС</v>
          </cell>
          <cell r="D80">
            <v>0</v>
          </cell>
          <cell r="E80">
            <v>0</v>
          </cell>
          <cell r="F80">
            <v>0</v>
          </cell>
          <cell r="M80">
            <v>0</v>
          </cell>
          <cell r="N80">
            <v>0</v>
          </cell>
          <cell r="P80">
            <v>0</v>
          </cell>
          <cell r="W80">
            <v>0</v>
          </cell>
          <cell r="X80">
            <v>0</v>
          </cell>
          <cell r="Z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Услуги инкассации</v>
          </cell>
          <cell r="D81">
            <v>0</v>
          </cell>
          <cell r="E81">
            <v>0</v>
          </cell>
          <cell r="F81">
            <v>0</v>
          </cell>
          <cell r="M81">
            <v>0</v>
          </cell>
          <cell r="N81">
            <v>0</v>
          </cell>
          <cell r="P81">
            <v>0</v>
          </cell>
          <cell r="W81">
            <v>0</v>
          </cell>
          <cell r="X81">
            <v>0</v>
          </cell>
          <cell r="Z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Перезарядка огнетушителей</v>
          </cell>
          <cell r="D82">
            <v>2.2999990836339999</v>
          </cell>
          <cell r="E82">
            <v>9.1636563537278448E-7</v>
          </cell>
          <cell r="F82">
            <v>0.86577040359361834</v>
          </cell>
          <cell r="M82">
            <v>4.9757451255290741E-2</v>
          </cell>
          <cell r="N82">
            <v>0.8160129523383276</v>
          </cell>
          <cell r="P82">
            <v>0.53084588580029779</v>
          </cell>
          <cell r="W82">
            <v>3.050871013509274E-2</v>
          </cell>
          <cell r="X82">
            <v>0.50033717566520508</v>
          </cell>
          <cell r="Z82">
            <v>0.90338187787444868</v>
          </cell>
          <cell r="AG82">
            <v>5.1919053327156524E-2</v>
          </cell>
          <cell r="AH82">
            <v>0.85146282454729216</v>
          </cell>
          <cell r="AJ82">
            <v>2.2999981672683645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0.13218521471753999</v>
          </cell>
          <cell r="AR82">
            <v>2.1678129525508245</v>
          </cell>
        </row>
        <row r="83">
          <cell r="C83" t="str">
            <v>Стирка спецодежды, белья</v>
          </cell>
          <cell r="D83">
            <v>0</v>
          </cell>
          <cell r="E83">
            <v>0</v>
          </cell>
          <cell r="F83">
            <v>0</v>
          </cell>
          <cell r="M83">
            <v>0</v>
          </cell>
          <cell r="N83">
            <v>0</v>
          </cell>
          <cell r="P83">
            <v>0</v>
          </cell>
          <cell r="W83">
            <v>0</v>
          </cell>
          <cell r="X83">
            <v>0</v>
          </cell>
          <cell r="Z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</row>
        <row r="84">
          <cell r="C84" t="str">
            <v>Услуги по уборке помещений (клининг)</v>
          </cell>
          <cell r="D84">
            <v>560.59977664574797</v>
          </cell>
          <cell r="E84">
            <v>2.2335416304031241E-4</v>
          </cell>
          <cell r="F84">
            <v>211.02212532807931</v>
          </cell>
          <cell r="M84">
            <v>12.127837901615647</v>
          </cell>
          <cell r="N84">
            <v>198.89428742646368</v>
          </cell>
          <cell r="P84">
            <v>129.38791459984651</v>
          </cell>
          <cell r="W84">
            <v>7.4361664790143438</v>
          </cell>
          <cell r="X84">
            <v>121.95174812083216</v>
          </cell>
          <cell r="Z84">
            <v>220.1895133636591</v>
          </cell>
          <cell r="AG84">
            <v>12.654704910958237</v>
          </cell>
          <cell r="AH84">
            <v>207.53480845270087</v>
          </cell>
          <cell r="AJ84">
            <v>560.59955329158493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32.218709291588226</v>
          </cell>
          <cell r="AR84">
            <v>528.38084399999673</v>
          </cell>
        </row>
        <row r="85">
          <cell r="C85" t="str">
            <v>Обслуживание счетчика</v>
          </cell>
          <cell r="D85">
            <v>0</v>
          </cell>
          <cell r="E85">
            <v>0</v>
          </cell>
          <cell r="F85">
            <v>0</v>
          </cell>
          <cell r="M85">
            <v>0</v>
          </cell>
          <cell r="N85">
            <v>0</v>
          </cell>
          <cell r="P85">
            <v>0</v>
          </cell>
          <cell r="W85">
            <v>0</v>
          </cell>
          <cell r="X85">
            <v>0</v>
          </cell>
          <cell r="Z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C86" t="str">
            <v>разработка маршрута, метеоцентр</v>
          </cell>
          <cell r="D86">
            <v>3.7999984860039993</v>
          </cell>
          <cell r="E86">
            <v>1.5139953974951936E-6</v>
          </cell>
          <cell r="F86">
            <v>1.4304032755024993</v>
          </cell>
          <cell r="M86">
            <v>8.220796294352381E-2</v>
          </cell>
          <cell r="N86">
            <v>1.3481953125589756</v>
          </cell>
          <cell r="P86">
            <v>0.87704972436570927</v>
          </cell>
          <cell r="W86">
            <v>5.0405695005805391E-2</v>
          </cell>
          <cell r="X86">
            <v>0.82664402935990389</v>
          </cell>
          <cell r="Z86">
            <v>1.4925439721403935</v>
          </cell>
          <cell r="AG86">
            <v>8.57793054970412E-2</v>
          </cell>
          <cell r="AH86">
            <v>1.4067646666433522</v>
          </cell>
          <cell r="AJ86">
            <v>3.7999969720086018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0.21839296344637038</v>
          </cell>
          <cell r="AR86">
            <v>3.5816040085622314</v>
          </cell>
        </row>
        <row r="87">
          <cell r="C87" t="str">
            <v>Оформление разрешительной документации</v>
          </cell>
          <cell r="D87">
            <v>0</v>
          </cell>
          <cell r="E87">
            <v>0</v>
          </cell>
          <cell r="F87">
            <v>0</v>
          </cell>
          <cell r="M87">
            <v>0</v>
          </cell>
          <cell r="N87">
            <v>0</v>
          </cell>
          <cell r="P87">
            <v>0</v>
          </cell>
          <cell r="W87">
            <v>0</v>
          </cell>
          <cell r="X87">
            <v>0</v>
          </cell>
          <cell r="Z87">
            <v>0</v>
          </cell>
          <cell r="AG87">
            <v>0</v>
          </cell>
          <cell r="AH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C88" t="str">
            <v>Плата заповеднику и проезд по нему</v>
          </cell>
          <cell r="D88">
            <v>0</v>
          </cell>
          <cell r="E88">
            <v>0</v>
          </cell>
          <cell r="F88">
            <v>0</v>
          </cell>
          <cell r="M88">
            <v>0</v>
          </cell>
          <cell r="N88">
            <v>0</v>
          </cell>
          <cell r="P88">
            <v>0</v>
          </cell>
          <cell r="W88">
            <v>0</v>
          </cell>
          <cell r="X88">
            <v>0</v>
          </cell>
          <cell r="Z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</row>
        <row r="89">
          <cell r="C89" t="str">
            <v>Услуги, связанные с оценкой имущества</v>
          </cell>
          <cell r="D89">
            <v>0</v>
          </cell>
          <cell r="E89">
            <v>0</v>
          </cell>
          <cell r="F89">
            <v>0</v>
          </cell>
          <cell r="M89">
            <v>0</v>
          </cell>
          <cell r="N89">
            <v>0</v>
          </cell>
          <cell r="P89">
            <v>0</v>
          </cell>
          <cell r="W89">
            <v>0</v>
          </cell>
          <cell r="X89">
            <v>0</v>
          </cell>
          <cell r="Z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C90" t="str">
            <v>услуги по определ.рыночн.стоим.ар.платы</v>
          </cell>
          <cell r="D90">
            <v>0</v>
          </cell>
          <cell r="E90">
            <v>0</v>
          </cell>
          <cell r="F90">
            <v>0</v>
          </cell>
          <cell r="M90">
            <v>0</v>
          </cell>
          <cell r="N90">
            <v>0</v>
          </cell>
          <cell r="P90">
            <v>0</v>
          </cell>
          <cell r="W90">
            <v>0</v>
          </cell>
          <cell r="X90">
            <v>0</v>
          </cell>
          <cell r="Z90">
            <v>0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Пропарка автобол.</v>
          </cell>
          <cell r="D91">
            <v>0</v>
          </cell>
          <cell r="E91">
            <v>0</v>
          </cell>
          <cell r="F91">
            <v>0</v>
          </cell>
          <cell r="M91">
            <v>0</v>
          </cell>
          <cell r="N91">
            <v>0</v>
          </cell>
          <cell r="P91">
            <v>0</v>
          </cell>
          <cell r="W91">
            <v>0</v>
          </cell>
          <cell r="X91">
            <v>0</v>
          </cell>
          <cell r="Z91">
            <v>0</v>
          </cell>
          <cell r="AG91">
            <v>0</v>
          </cell>
          <cell r="AH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Обслуживание грязеулавливающих покрытий</v>
          </cell>
          <cell r="D92">
            <v>0</v>
          </cell>
          <cell r="E92">
            <v>0</v>
          </cell>
          <cell r="F92">
            <v>0</v>
          </cell>
          <cell r="M92">
            <v>0</v>
          </cell>
          <cell r="N92">
            <v>0</v>
          </cell>
          <cell r="P92">
            <v>0</v>
          </cell>
          <cell r="W92">
            <v>0</v>
          </cell>
          <cell r="X92">
            <v>0</v>
          </cell>
          <cell r="Z92">
            <v>0</v>
          </cell>
          <cell r="AG92">
            <v>0</v>
          </cell>
          <cell r="AH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Поставка кислорода</v>
          </cell>
          <cell r="D93">
            <v>0</v>
          </cell>
          <cell r="E93">
            <v>0</v>
          </cell>
          <cell r="F93">
            <v>0</v>
          </cell>
          <cell r="M93">
            <v>0</v>
          </cell>
          <cell r="N93">
            <v>0</v>
          </cell>
          <cell r="P93">
            <v>0</v>
          </cell>
          <cell r="W93">
            <v>0</v>
          </cell>
          <cell r="X93">
            <v>0</v>
          </cell>
          <cell r="Z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Оформление пласт.карт</v>
          </cell>
          <cell r="D94">
            <v>22.799990916024001</v>
          </cell>
          <cell r="E94">
            <v>9.0839723796420913E-6</v>
          </cell>
          <cell r="F94">
            <v>8.5824196530150001</v>
          </cell>
          <cell r="M94">
            <v>0.49324777766114308</v>
          </cell>
          <cell r="N94">
            <v>8.0891718753538573</v>
          </cell>
          <cell r="P94">
            <v>5.2622983461942576</v>
          </cell>
          <cell r="W94">
            <v>0.30243417003483242</v>
          </cell>
          <cell r="X94">
            <v>4.9598641761594253</v>
          </cell>
          <cell r="Z94">
            <v>8.9552638328423626</v>
          </cell>
          <cell r="AG94">
            <v>0.51467583298224739</v>
          </cell>
          <cell r="AH94">
            <v>8.4405879998601154</v>
          </cell>
          <cell r="AJ94">
            <v>22.799981832051621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1.3103577806782229</v>
          </cell>
          <cell r="AR94">
            <v>21.489624051373397</v>
          </cell>
        </row>
        <row r="95">
          <cell r="C95" t="str">
            <v>Калибровка алкотестера</v>
          </cell>
          <cell r="D95">
            <v>0</v>
          </cell>
          <cell r="E95">
            <v>0</v>
          </cell>
          <cell r="F95">
            <v>0</v>
          </cell>
          <cell r="M95">
            <v>0</v>
          </cell>
          <cell r="N95">
            <v>0</v>
          </cell>
          <cell r="P95">
            <v>0</v>
          </cell>
          <cell r="W95">
            <v>0</v>
          </cell>
          <cell r="X95">
            <v>0</v>
          </cell>
          <cell r="Z95">
            <v>0</v>
          </cell>
          <cell r="AG95">
            <v>0</v>
          </cell>
          <cell r="AH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сушка леса</v>
          </cell>
          <cell r="D96">
            <v>0</v>
          </cell>
          <cell r="E96">
            <v>0</v>
          </cell>
          <cell r="F96">
            <v>0</v>
          </cell>
          <cell r="M96">
            <v>0</v>
          </cell>
          <cell r="N96">
            <v>0</v>
          </cell>
          <cell r="P96">
            <v>0</v>
          </cell>
          <cell r="W96">
            <v>0</v>
          </cell>
          <cell r="X96">
            <v>0</v>
          </cell>
          <cell r="Z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C97" t="str">
            <v>Установка системы контроля доступа</v>
          </cell>
          <cell r="D97">
            <v>0</v>
          </cell>
          <cell r="E97">
            <v>0</v>
          </cell>
          <cell r="F97">
            <v>0</v>
          </cell>
          <cell r="M97">
            <v>0</v>
          </cell>
          <cell r="N97">
            <v>0</v>
          </cell>
          <cell r="P97">
            <v>0</v>
          </cell>
          <cell r="W97">
            <v>0</v>
          </cell>
          <cell r="X97">
            <v>0</v>
          </cell>
          <cell r="Z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</row>
        <row r="98">
          <cell r="C98" t="str">
            <v>Оценка состояния хим. лаборатории</v>
          </cell>
          <cell r="D98">
            <v>0</v>
          </cell>
          <cell r="E98">
            <v>0</v>
          </cell>
          <cell r="F98">
            <v>0</v>
          </cell>
          <cell r="M98">
            <v>0</v>
          </cell>
          <cell r="N98">
            <v>0</v>
          </cell>
          <cell r="P98">
            <v>0</v>
          </cell>
          <cell r="W98">
            <v>0</v>
          </cell>
          <cell r="X98">
            <v>0</v>
          </cell>
          <cell r="Z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</row>
        <row r="99">
          <cell r="C99" t="str">
            <v>Обслуживание кондиционеров</v>
          </cell>
          <cell r="D99">
            <v>45.699981792206003</v>
          </cell>
          <cell r="E99">
            <v>1.8207786752100219E-5</v>
          </cell>
          <cell r="F99">
            <v>17.202481497490588</v>
          </cell>
          <cell r="M99">
            <v>0.98865892276816836</v>
          </cell>
          <cell r="N99">
            <v>16.213822574722421</v>
          </cell>
          <cell r="P99">
            <v>10.547676948292876</v>
          </cell>
          <cell r="W99">
            <v>0.60619480572771234</v>
          </cell>
          <cell r="X99">
            <v>9.9414821425651638</v>
          </cell>
          <cell r="Z99">
            <v>17.949805138635789</v>
          </cell>
          <cell r="AG99">
            <v>1.0316090161091538</v>
          </cell>
          <cell r="AH99">
            <v>16.918196122526634</v>
          </cell>
          <cell r="AJ99">
            <v>45.699963584419251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2.6264627446050346</v>
          </cell>
          <cell r="AR99">
            <v>43.073500839814216</v>
          </cell>
        </row>
        <row r="100">
          <cell r="C100" t="str">
            <v>Лесная подать</v>
          </cell>
          <cell r="D100">
            <v>0</v>
          </cell>
          <cell r="E100">
            <v>0</v>
          </cell>
          <cell r="F100">
            <v>0</v>
          </cell>
          <cell r="M100">
            <v>0</v>
          </cell>
          <cell r="N100">
            <v>0</v>
          </cell>
          <cell r="P100">
            <v>0</v>
          </cell>
          <cell r="W100">
            <v>0</v>
          </cell>
          <cell r="X100">
            <v>0</v>
          </cell>
          <cell r="Z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</row>
        <row r="101">
          <cell r="C101" t="str">
            <v>Спец-связь</v>
          </cell>
          <cell r="D101">
            <v>0</v>
          </cell>
          <cell r="E101">
            <v>0</v>
          </cell>
          <cell r="F101">
            <v>0</v>
          </cell>
          <cell r="M101">
            <v>0</v>
          </cell>
          <cell r="N101">
            <v>0</v>
          </cell>
          <cell r="P101">
            <v>0</v>
          </cell>
          <cell r="W101">
            <v>0</v>
          </cell>
          <cell r="X101">
            <v>0</v>
          </cell>
          <cell r="Z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Расчет нормотивной численности</v>
          </cell>
          <cell r="D102">
            <v>13.699994541645999</v>
          </cell>
          <cell r="E102">
            <v>5.4583518256379193E-6</v>
          </cell>
          <cell r="F102">
            <v>5.1569802301011167</v>
          </cell>
          <cell r="M102">
            <v>0.2963813400858622</v>
          </cell>
          <cell r="N102">
            <v>4.8605988900152548</v>
          </cell>
          <cell r="P102">
            <v>3.1619950588974266</v>
          </cell>
          <cell r="W102">
            <v>0.18172579515250895</v>
          </cell>
          <cell r="X102">
            <v>2.9802692637449177</v>
          </cell>
          <cell r="Z102">
            <v>5.3810137942956295</v>
          </cell>
          <cell r="AG102">
            <v>0.30925696981828016</v>
          </cell>
          <cell r="AH102">
            <v>5.0717568244773492</v>
          </cell>
          <cell r="AJ102">
            <v>13.699989083294174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0.78736410505665133</v>
          </cell>
          <cell r="AR102">
            <v>12.912624978237522</v>
          </cell>
        </row>
        <row r="103">
          <cell r="C103" t="str">
            <v>Пломбирование водомера</v>
          </cell>
          <cell r="D103">
            <v>0</v>
          </cell>
          <cell r="E103">
            <v>0</v>
          </cell>
          <cell r="F103">
            <v>0</v>
          </cell>
          <cell r="M103">
            <v>0</v>
          </cell>
          <cell r="N103">
            <v>0</v>
          </cell>
          <cell r="P103">
            <v>0</v>
          </cell>
          <cell r="W103">
            <v>0</v>
          </cell>
          <cell r="X103">
            <v>0</v>
          </cell>
          <cell r="Z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Плавка гололеда</v>
          </cell>
          <cell r="D104">
            <v>0</v>
          </cell>
          <cell r="E104">
            <v>0</v>
          </cell>
          <cell r="F104">
            <v>0</v>
          </cell>
          <cell r="M104">
            <v>0</v>
          </cell>
          <cell r="N104">
            <v>0</v>
          </cell>
          <cell r="P104">
            <v>0</v>
          </cell>
          <cell r="W104">
            <v>0</v>
          </cell>
          <cell r="X104">
            <v>0</v>
          </cell>
          <cell r="Z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Экспертные услуги (для списания автотранспорта)</v>
          </cell>
          <cell r="D105">
            <v>22.799990916024001</v>
          </cell>
          <cell r="E105">
            <v>9.0839723796420913E-6</v>
          </cell>
          <cell r="F105">
            <v>8.5824196530150001</v>
          </cell>
          <cell r="M105">
            <v>0.49324777766114308</v>
          </cell>
          <cell r="N105">
            <v>8.0891718753538573</v>
          </cell>
          <cell r="P105">
            <v>5.2622983461942576</v>
          </cell>
          <cell r="W105">
            <v>0.30243417003483242</v>
          </cell>
          <cell r="X105">
            <v>4.9598641761594253</v>
          </cell>
          <cell r="Z105">
            <v>8.9552638328423626</v>
          </cell>
          <cell r="AG105">
            <v>0.51467583298224739</v>
          </cell>
          <cell r="AH105">
            <v>8.4405879998601154</v>
          </cell>
          <cell r="AJ105">
            <v>22.799981832051621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1.3103577806782229</v>
          </cell>
          <cell r="AR105">
            <v>21.489624051373397</v>
          </cell>
        </row>
        <row r="106">
          <cell r="C106" t="str">
            <v>в т.ч. Справочно услуги по сертификации электроэнергии</v>
          </cell>
          <cell r="D106">
            <v>0</v>
          </cell>
          <cell r="E106">
            <v>0</v>
          </cell>
          <cell r="F106">
            <v>0</v>
          </cell>
          <cell r="M106">
            <v>0</v>
          </cell>
          <cell r="N106">
            <v>0</v>
          </cell>
          <cell r="P106">
            <v>0</v>
          </cell>
          <cell r="W106">
            <v>0</v>
          </cell>
          <cell r="X106">
            <v>0</v>
          </cell>
          <cell r="Z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 xml:space="preserve"> Командировочные и представительские расходы</v>
          </cell>
          <cell r="D107">
            <v>192.79992318462399</v>
          </cell>
          <cell r="E107">
            <v>7.6815345437353244E-5</v>
          </cell>
          <cell r="F107">
            <v>72.574145136021585</v>
          </cell>
          <cell r="M107">
            <v>4.1709724356608939</v>
          </cell>
          <cell r="N107">
            <v>68.403172700360685</v>
          </cell>
          <cell r="P107">
            <v>44.498733383607572</v>
          </cell>
          <cell r="W107">
            <v>2.5574257887156002</v>
          </cell>
          <cell r="X107">
            <v>41.941307594891974</v>
          </cell>
          <cell r="Z107">
            <v>75.726967849649441</v>
          </cell>
          <cell r="AG107">
            <v>4.3521710789025123</v>
          </cell>
          <cell r="AH107">
            <v>71.374796770746926</v>
          </cell>
          <cell r="AJ107">
            <v>192.79984636927855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11.080569303279006</v>
          </cell>
          <cell r="AR107">
            <v>181.71927706599956</v>
          </cell>
        </row>
        <row r="108">
          <cell r="C108" t="str">
            <v xml:space="preserve"> Арендная плата по направлениям (арендодателям)</v>
          </cell>
          <cell r="D108">
            <v>411.59983601032798</v>
          </cell>
          <cell r="E108">
            <v>1.6398960667629581E-4</v>
          </cell>
          <cell r="F108">
            <v>154.93526005179709</v>
          </cell>
          <cell r="M108">
            <v>8.9044204072511608</v>
          </cell>
          <cell r="N108">
            <v>146.03083964454592</v>
          </cell>
          <cell r="P108">
            <v>94.998333302348954</v>
          </cell>
          <cell r="W108">
            <v>5.4597326485235529</v>
          </cell>
          <cell r="X108">
            <v>89.538600653825398</v>
          </cell>
          <cell r="Z108">
            <v>161.66607866657523</v>
          </cell>
          <cell r="AG108">
            <v>9.291253195416358</v>
          </cell>
          <cell r="AH108">
            <v>152.37482547115889</v>
          </cell>
          <cell r="AJ108">
            <v>411.5996720207213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23.655406251191074</v>
          </cell>
          <cell r="AR108">
            <v>387.9442657695302</v>
          </cell>
        </row>
        <row r="109">
          <cell r="C109" t="str">
            <v>Лизинг</v>
          </cell>
          <cell r="D109">
            <v>311.89499999999998</v>
          </cell>
          <cell r="E109">
            <v>0</v>
          </cell>
          <cell r="F109">
            <v>103.97</v>
          </cell>
          <cell r="M109">
            <v>6</v>
          </cell>
          <cell r="N109">
            <v>97.97</v>
          </cell>
          <cell r="P109">
            <v>103.965</v>
          </cell>
          <cell r="W109">
            <v>6</v>
          </cell>
          <cell r="X109">
            <v>97.965000000000003</v>
          </cell>
          <cell r="Z109">
            <v>103.96</v>
          </cell>
          <cell r="AG109">
            <v>6</v>
          </cell>
          <cell r="AH109">
            <v>97.96</v>
          </cell>
          <cell r="AJ109">
            <v>311.89499999999998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18</v>
          </cell>
          <cell r="AR109">
            <v>293.89499999999998</v>
          </cell>
        </row>
        <row r="110">
          <cell r="C110" t="str">
            <v>Расходы на страхование</v>
          </cell>
          <cell r="D110">
            <v>683.99972748071991</v>
          </cell>
          <cell r="E110">
            <v>2.7251917140347359E-4</v>
          </cell>
          <cell r="F110">
            <v>257.4725895904499</v>
          </cell>
          <cell r="M110">
            <v>14.797433329834288</v>
          </cell>
          <cell r="N110">
            <v>242.67515626061564</v>
          </cell>
          <cell r="P110">
            <v>157.8689503858277</v>
          </cell>
          <cell r="W110">
            <v>9.073025101044971</v>
          </cell>
          <cell r="X110">
            <v>148.79592528478273</v>
          </cell>
          <cell r="Z110">
            <v>268.65791498527085</v>
          </cell>
          <cell r="AE110">
            <v>0.8</v>
          </cell>
          <cell r="AG110">
            <v>14.64027498946742</v>
          </cell>
          <cell r="AH110">
            <v>253.21763999580344</v>
          </cell>
          <cell r="AJ110">
            <v>683.99945496154851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0.8</v>
          </cell>
          <cell r="AP110">
            <v>0</v>
          </cell>
          <cell r="AQ110">
            <v>38.510733420346682</v>
          </cell>
          <cell r="AR110">
            <v>644.68872154120186</v>
          </cell>
        </row>
        <row r="111">
          <cell r="C111" t="str">
            <v>Налоги и сборы, относимые на с/с (за искл. ЕСН):</v>
          </cell>
          <cell r="D111">
            <v>339.69986465672594</v>
          </cell>
          <cell r="E111">
            <v>1.3534322010855249E-4</v>
          </cell>
          <cell r="F111">
            <v>127.87052439163133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7.3489592136618533</v>
          </cell>
          <cell r="N111">
            <v>120.52156517796948</v>
          </cell>
          <cell r="P111">
            <v>78.403629307113547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4.5060038403873923</v>
          </cell>
          <cell r="X111">
            <v>73.897625466726154</v>
          </cell>
          <cell r="Z111">
            <v>133.42557561476096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7.6682184414065526</v>
          </cell>
          <cell r="AH111">
            <v>125.75735717335441</v>
          </cell>
          <cell r="AJ111">
            <v>339.69972931350583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19.523181495455802</v>
          </cell>
          <cell r="AR111">
            <v>320.17654781805004</v>
          </cell>
        </row>
        <row r="112">
          <cell r="C112" t="str">
            <v xml:space="preserve"> - водный налог</v>
          </cell>
          <cell r="D112">
            <v>0</v>
          </cell>
          <cell r="E112">
            <v>0</v>
          </cell>
          <cell r="F112">
            <v>0</v>
          </cell>
          <cell r="P112">
            <v>0</v>
          </cell>
          <cell r="Z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 xml:space="preserve"> - плата за землю</v>
          </cell>
          <cell r="D113">
            <v>43.399982708571997</v>
          </cell>
          <cell r="E113">
            <v>1.7291421116283345E-5</v>
          </cell>
          <cell r="F113">
            <v>16.33671109389697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0.93890147151287739</v>
          </cell>
          <cell r="N113">
            <v>15.397809622384093</v>
          </cell>
          <cell r="P113">
            <v>10.016831062492578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0.57568609559261963</v>
          </cell>
          <cell r="X113">
            <v>9.4411449668999587</v>
          </cell>
          <cell r="Z113">
            <v>17.046423260761333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0.97968996278199694</v>
          </cell>
          <cell r="AH113">
            <v>16.066733297979336</v>
          </cell>
          <cell r="AJ113">
            <v>43.399965417150881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2.4942775298874942</v>
          </cell>
          <cell r="AR113">
            <v>40.90568788726339</v>
          </cell>
        </row>
        <row r="114">
          <cell r="C114" t="str">
            <v>в т.ч. налог на землю</v>
          </cell>
          <cell r="D114">
            <v>9.9999960158000001E-2</v>
          </cell>
          <cell r="E114">
            <v>3.9841984128541341E-8</v>
          </cell>
          <cell r="F114">
            <v>3.7642191460592098E-2</v>
          </cell>
          <cell r="M114">
            <v>2.1633674458822064E-3</v>
          </cell>
          <cell r="N114">
            <v>3.5478824014709892E-2</v>
          </cell>
          <cell r="P114">
            <v>2.3080255904360778E-2</v>
          </cell>
          <cell r="W114">
            <v>1.3264656580475106E-3</v>
          </cell>
          <cell r="X114">
            <v>2.1753790246313267E-2</v>
          </cell>
          <cell r="Z114">
            <v>3.9277472951062993E-2</v>
          </cell>
          <cell r="AG114">
            <v>2.2573501446589797E-3</v>
          </cell>
          <cell r="AH114">
            <v>3.7020122806404016E-2</v>
          </cell>
          <cell r="AJ114">
            <v>9.9999920316015872E-2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5.747183248588696E-3</v>
          </cell>
          <cell r="AR114">
            <v>9.4252737067427178E-2</v>
          </cell>
        </row>
        <row r="115">
          <cell r="C115" t="str">
            <v>в т.ч. аренда земли</v>
          </cell>
          <cell r="D115">
            <v>43.299982748413996</v>
          </cell>
          <cell r="E115">
            <v>1.7251579130572736E-5</v>
          </cell>
          <cell r="F115">
            <v>16.299068902436378</v>
          </cell>
          <cell r="M115">
            <v>0.9367381040669952</v>
          </cell>
          <cell r="N115">
            <v>15.362330798369383</v>
          </cell>
          <cell r="P115">
            <v>9.993750806588217</v>
          </cell>
          <cell r="W115">
            <v>0.57435962993457212</v>
          </cell>
          <cell r="X115">
            <v>9.4193911766536456</v>
          </cell>
          <cell r="Z115">
            <v>17.00714578781027</v>
          </cell>
          <cell r="AG115">
            <v>0.97743261263733794</v>
          </cell>
          <cell r="AH115">
            <v>16.029713175172933</v>
          </cell>
          <cell r="AJ115">
            <v>43.299965496834865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2.4885303466389055</v>
          </cell>
          <cell r="AR115">
            <v>40.811435150195962</v>
          </cell>
        </row>
        <row r="116">
          <cell r="C116" t="str">
            <v xml:space="preserve"> - транспортный налог</v>
          </cell>
          <cell r="D116">
            <v>26.799989322343997</v>
          </cell>
          <cell r="E116">
            <v>1.0677651747670325E-5</v>
          </cell>
          <cell r="F116">
            <v>10.088107311438682</v>
          </cell>
          <cell r="M116">
            <v>0.57978247549643114</v>
          </cell>
          <cell r="N116">
            <v>9.5083248359422505</v>
          </cell>
          <cell r="P116">
            <v>6.1855085823686879</v>
          </cell>
          <cell r="W116">
            <v>0.35549279635673281</v>
          </cell>
          <cell r="X116">
            <v>5.8300157860119555</v>
          </cell>
          <cell r="Z116">
            <v>10.52636275088488</v>
          </cell>
          <cell r="AG116">
            <v>0.60496983876860644</v>
          </cell>
          <cell r="AH116">
            <v>9.9213929121162732</v>
          </cell>
          <cell r="AJ116">
            <v>26.799978644692249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1.5402451106217705</v>
          </cell>
          <cell r="AR116">
            <v>25.259733534070477</v>
          </cell>
        </row>
        <row r="117">
          <cell r="C117" t="str">
            <v xml:space="preserve"> - налог на имущество</v>
          </cell>
          <cell r="D117">
            <v>259.49989661000996</v>
          </cell>
          <cell r="E117">
            <v>1.0338994883341002E-4</v>
          </cell>
          <cell r="F117">
            <v>97.681486840236488</v>
          </cell>
          <cell r="M117">
            <v>5.6139385220643243</v>
          </cell>
          <cell r="N117">
            <v>92.067548318172157</v>
          </cell>
          <cell r="P117">
            <v>59.893264071816205</v>
          </cell>
          <cell r="W117">
            <v>3.4421783826332892</v>
          </cell>
          <cell r="X117">
            <v>56.451085689182918</v>
          </cell>
          <cell r="Z117">
            <v>101.92504230800844</v>
          </cell>
          <cell r="AG117">
            <v>5.8578236253900506</v>
          </cell>
          <cell r="AH117">
            <v>96.067218682618389</v>
          </cell>
          <cell r="AJ117">
            <v>259.49979322006112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14.913940530087665</v>
          </cell>
          <cell r="AR117">
            <v>244.58585268997348</v>
          </cell>
        </row>
        <row r="118">
          <cell r="C118" t="str">
            <v xml:space="preserve"> - экологические платежи</v>
          </cell>
          <cell r="D118">
            <v>9.9999960158000007</v>
          </cell>
          <cell r="E118">
            <v>3.9841984129651564E-6</v>
          </cell>
          <cell r="F118">
            <v>3.7642191460592103</v>
          </cell>
          <cell r="M118">
            <v>0.21633674458822064</v>
          </cell>
          <cell r="N118">
            <v>3.5478824014709898</v>
          </cell>
          <cell r="P118">
            <v>2.3080255904360776</v>
          </cell>
          <cell r="W118">
            <v>0.13264656580475107</v>
          </cell>
          <cell r="X118">
            <v>2.1753790246313267</v>
          </cell>
          <cell r="Z118">
            <v>3.9277472951062991</v>
          </cell>
          <cell r="AG118">
            <v>0.22573501446589797</v>
          </cell>
          <cell r="AH118">
            <v>3.702012280640401</v>
          </cell>
          <cell r="AJ118">
            <v>9.9999920316015878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0.57471832485886964</v>
          </cell>
          <cell r="AR118">
            <v>9.4252737067427184</v>
          </cell>
        </row>
        <row r="119">
          <cell r="C119" t="str">
            <v xml:space="preserve">  - прочие налоги, относимые на с/с (расшифровать)</v>
          </cell>
          <cell r="D119">
            <v>0</v>
          </cell>
          <cell r="E119">
            <v>0</v>
          </cell>
          <cell r="F119">
            <v>0</v>
          </cell>
          <cell r="M119">
            <v>0</v>
          </cell>
          <cell r="N119">
            <v>0</v>
          </cell>
          <cell r="P119">
            <v>0</v>
          </cell>
          <cell r="W119">
            <v>0</v>
          </cell>
          <cell r="X119">
            <v>0</v>
          </cell>
          <cell r="Z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0">
          <cell r="C120" t="str">
            <v xml:space="preserve"> Отчисления на НИОКР</v>
          </cell>
          <cell r="D120">
            <v>0</v>
          </cell>
          <cell r="E120">
            <v>0</v>
          </cell>
          <cell r="F120">
            <v>0</v>
          </cell>
          <cell r="M120">
            <v>0</v>
          </cell>
          <cell r="N120">
            <v>0</v>
          </cell>
          <cell r="P120">
            <v>0</v>
          </cell>
          <cell r="W120">
            <v>0</v>
          </cell>
          <cell r="X120">
            <v>0</v>
          </cell>
          <cell r="Z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1">
          <cell r="C121" t="str">
            <v>Финансирование работ по созданию нормативной базы технического регулирования (ИНВЭЛ)</v>
          </cell>
          <cell r="D121">
            <v>0</v>
          </cell>
          <cell r="E121">
            <v>0</v>
          </cell>
          <cell r="F121">
            <v>0</v>
          </cell>
          <cell r="M121">
            <v>0</v>
          </cell>
          <cell r="N121">
            <v>0</v>
          </cell>
          <cell r="P121">
            <v>0</v>
          </cell>
          <cell r="W121">
            <v>0</v>
          </cell>
          <cell r="X121">
            <v>0</v>
          </cell>
          <cell r="Z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</row>
        <row r="122">
          <cell r="C122" t="str">
            <v>Затраты на экологию (кроме налогов и сборов)</v>
          </cell>
          <cell r="D122">
            <v>0</v>
          </cell>
          <cell r="E122">
            <v>0</v>
          </cell>
          <cell r="F122">
            <v>0</v>
          </cell>
          <cell r="M122">
            <v>0</v>
          </cell>
          <cell r="N122">
            <v>0</v>
          </cell>
          <cell r="P122">
            <v>0</v>
          </cell>
          <cell r="W122">
            <v>0</v>
          </cell>
          <cell r="X122">
            <v>0</v>
          </cell>
          <cell r="Z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C123" t="str">
            <v xml:space="preserve"> Другие расходы, относимые на себестоимость</v>
          </cell>
          <cell r="D123">
            <v>247.59990135120796</v>
          </cell>
          <cell r="E123">
            <v>9.8648752697272357E-5</v>
          </cell>
          <cell r="F123">
            <v>93.202066056426034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5.3564977960043416</v>
          </cell>
          <cell r="N123">
            <v>87.845568260421686</v>
          </cell>
          <cell r="P123">
            <v>57.146713619197271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3.2843289693256361</v>
          </cell>
          <cell r="X123">
            <v>53.862384649871636</v>
          </cell>
          <cell r="Z123">
            <v>97.251023026831959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5.5891989581756336</v>
          </cell>
          <cell r="AH123">
            <v>91.66182406865633</v>
          </cell>
          <cell r="AJ123">
            <v>247.59980270245526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14.23002572350561</v>
          </cell>
          <cell r="AR123">
            <v>233.36977697894966</v>
          </cell>
        </row>
        <row r="124">
          <cell r="C124" t="str">
            <v>в т.ч. Регистрация прав собственности</v>
          </cell>
          <cell r="D124">
            <v>83.799966612403992</v>
          </cell>
          <cell r="E124">
            <v>3.338758270388098E-5</v>
          </cell>
          <cell r="F124">
            <v>31.544156443976174</v>
          </cell>
          <cell r="M124">
            <v>1.8129019196492884</v>
          </cell>
          <cell r="N124">
            <v>29.731254524326886</v>
          </cell>
          <cell r="P124">
            <v>19.341254447854329</v>
          </cell>
          <cell r="W124">
            <v>1.1115782214438137</v>
          </cell>
          <cell r="X124">
            <v>18.229676226410515</v>
          </cell>
          <cell r="Z124">
            <v>32.914522332990778</v>
          </cell>
          <cell r="AG124">
            <v>1.8916594212242246</v>
          </cell>
          <cell r="AH124">
            <v>31.022862911766556</v>
          </cell>
          <cell r="AJ124">
            <v>83.799933224821288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4.8161395623173267</v>
          </cell>
          <cell r="AR124">
            <v>78.983793662503956</v>
          </cell>
        </row>
        <row r="125">
          <cell r="C125" t="str">
            <v xml:space="preserve">           Программные продукты</v>
          </cell>
          <cell r="D125">
            <v>35.299985935773996</v>
          </cell>
          <cell r="E125">
            <v>1.4064220401621697E-5</v>
          </cell>
          <cell r="F125">
            <v>13.287693585589011</v>
          </cell>
          <cell r="M125">
            <v>0.76366870839641876</v>
          </cell>
          <cell r="N125">
            <v>12.524024877192593</v>
          </cell>
          <cell r="P125">
            <v>8.1473303342393546</v>
          </cell>
          <cell r="W125">
            <v>0.46824237729077123</v>
          </cell>
          <cell r="X125">
            <v>7.6790879569485835</v>
          </cell>
          <cell r="Z125">
            <v>13.864947951725235</v>
          </cell>
          <cell r="AG125">
            <v>0.79684460106461974</v>
          </cell>
          <cell r="AH125">
            <v>13.068103350660614</v>
          </cell>
          <cell r="AJ125">
            <v>35.299971871553595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2.0287556867518095</v>
          </cell>
          <cell r="AR125">
            <v>33.271216184801787</v>
          </cell>
        </row>
        <row r="126">
          <cell r="C126" t="str">
            <v>Бутилированная вода</v>
          </cell>
          <cell r="D126">
            <v>6.3999974501120001</v>
          </cell>
          <cell r="E126">
            <v>2.5498869842266458E-6</v>
          </cell>
          <cell r="F126">
            <v>2.4091002534778942</v>
          </cell>
          <cell r="M126">
            <v>0.13845551653646121</v>
          </cell>
          <cell r="N126">
            <v>2.2706447369414331</v>
          </cell>
          <cell r="P126">
            <v>1.4771363778790898</v>
          </cell>
          <cell r="W126">
            <v>8.4893802115040676E-2</v>
          </cell>
          <cell r="X126">
            <v>1.3922425757640491</v>
          </cell>
          <cell r="Z126">
            <v>2.5137582688680316</v>
          </cell>
          <cell r="AG126">
            <v>0.1444704092581747</v>
          </cell>
          <cell r="AH126">
            <v>2.369287859609857</v>
          </cell>
          <cell r="AJ126">
            <v>6.3999949002250158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0.36781972790967654</v>
          </cell>
          <cell r="AR126">
            <v>6.0321751723153394</v>
          </cell>
        </row>
        <row r="127">
          <cell r="C127" t="str">
            <v>Почтовые</v>
          </cell>
          <cell r="D127">
            <v>57.099977250217997</v>
          </cell>
          <cell r="E127">
            <v>2.2749772938368551E-5</v>
          </cell>
          <cell r="F127">
            <v>21.493691323998089</v>
          </cell>
          <cell r="M127">
            <v>1.2352828115987398</v>
          </cell>
          <cell r="N127">
            <v>20.258408512399349</v>
          </cell>
          <cell r="P127">
            <v>13.178826121390005</v>
          </cell>
          <cell r="W127">
            <v>0.75741189074512849</v>
          </cell>
          <cell r="X127">
            <v>12.421414230644876</v>
          </cell>
          <cell r="Z127">
            <v>22.427437055056963</v>
          </cell>
          <cell r="AG127">
            <v>1.2889469326002772</v>
          </cell>
          <cell r="AH127">
            <v>21.138490122456687</v>
          </cell>
          <cell r="AJ127">
            <v>57.099954500445058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3.2816416349441453</v>
          </cell>
          <cell r="AR127">
            <v>53.818312865500914</v>
          </cell>
        </row>
        <row r="128">
          <cell r="C128" t="str">
            <v>Разрешение на перевозку крупногабаритных грузов</v>
          </cell>
          <cell r="D128">
            <v>0</v>
          </cell>
          <cell r="E128">
            <v>0</v>
          </cell>
          <cell r="F128">
            <v>0</v>
          </cell>
          <cell r="M128">
            <v>0</v>
          </cell>
          <cell r="N128">
            <v>0</v>
          </cell>
          <cell r="P128">
            <v>0</v>
          </cell>
          <cell r="W128">
            <v>0</v>
          </cell>
          <cell r="X128">
            <v>0</v>
          </cell>
          <cell r="Z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Пособие по временной нетрудоспособности (2 дня)</v>
          </cell>
          <cell r="D129">
            <v>52.499979082949999</v>
          </cell>
          <cell r="E129">
            <v>2.0917041666734804E-5</v>
          </cell>
          <cell r="F129">
            <v>19.762150516810852</v>
          </cell>
          <cell r="M129">
            <v>1.1357679090881583</v>
          </cell>
          <cell r="N129">
            <v>18.626382607722693</v>
          </cell>
          <cell r="P129">
            <v>12.117134349789406</v>
          </cell>
          <cell r="W129">
            <v>0.69639447047494296</v>
          </cell>
          <cell r="X129">
            <v>11.420739879314464</v>
          </cell>
          <cell r="Z129">
            <v>20.62067329930807</v>
          </cell>
          <cell r="AG129">
            <v>1.1851088259459643</v>
          </cell>
          <cell r="AH129">
            <v>19.435564473362106</v>
          </cell>
          <cell r="AJ129">
            <v>52.499958165908332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3.0172712055090658</v>
          </cell>
          <cell r="AR129">
            <v>49.482686960399263</v>
          </cell>
        </row>
        <row r="130">
          <cell r="C130" t="str">
            <v>Затраты по замене стеклопакета</v>
          </cell>
          <cell r="D130">
            <v>0</v>
          </cell>
          <cell r="E130">
            <v>0</v>
          </cell>
          <cell r="F130">
            <v>0</v>
          </cell>
          <cell r="M130">
            <v>0</v>
          </cell>
          <cell r="N130">
            <v>0</v>
          </cell>
          <cell r="P130">
            <v>0</v>
          </cell>
          <cell r="W130">
            <v>0</v>
          </cell>
          <cell r="X130">
            <v>0</v>
          </cell>
          <cell r="Z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1">
          <cell r="C131" t="str">
            <v>Расходы на приобретение канцтоваров</v>
          </cell>
          <cell r="D131">
            <v>0</v>
          </cell>
          <cell r="E131">
            <v>0</v>
          </cell>
          <cell r="F131">
            <v>0</v>
          </cell>
          <cell r="M131">
            <v>0</v>
          </cell>
          <cell r="N131">
            <v>0</v>
          </cell>
          <cell r="P131">
            <v>0</v>
          </cell>
          <cell r="W131">
            <v>0</v>
          </cell>
          <cell r="X131">
            <v>0</v>
          </cell>
          <cell r="Z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C132" t="str">
            <v>Выплата компенсаций жещинам по уходу за детьми до 3 лет</v>
          </cell>
          <cell r="D132">
            <v>0</v>
          </cell>
          <cell r="E132">
            <v>0</v>
          </cell>
          <cell r="F132">
            <v>0</v>
          </cell>
          <cell r="M132">
            <v>0</v>
          </cell>
          <cell r="N132">
            <v>0</v>
          </cell>
          <cell r="P132">
            <v>0</v>
          </cell>
          <cell r="W132">
            <v>0</v>
          </cell>
          <cell r="X132">
            <v>0</v>
          </cell>
          <cell r="Z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</row>
        <row r="133">
          <cell r="C133" t="str">
            <v>Стирка спецодежды и белья</v>
          </cell>
          <cell r="D133">
            <v>3.7999984860039993</v>
          </cell>
          <cell r="E133">
            <v>1.5139953974951936E-6</v>
          </cell>
          <cell r="F133">
            <v>1.4304032755024993</v>
          </cell>
          <cell r="M133">
            <v>8.220796294352381E-2</v>
          </cell>
          <cell r="N133">
            <v>1.3481953125589756</v>
          </cell>
          <cell r="P133">
            <v>0.87704972436570927</v>
          </cell>
          <cell r="W133">
            <v>5.0405695005805391E-2</v>
          </cell>
          <cell r="X133">
            <v>0.82664402935990389</v>
          </cell>
          <cell r="Z133">
            <v>1.4925439721403935</v>
          </cell>
          <cell r="AG133">
            <v>8.57793054970412E-2</v>
          </cell>
          <cell r="AH133">
            <v>1.4067646666433522</v>
          </cell>
          <cell r="AJ133">
            <v>3.7999969720086018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0.21839296344637038</v>
          </cell>
          <cell r="AR133">
            <v>3.5816040085622314</v>
          </cell>
        </row>
        <row r="134">
          <cell r="C134" t="str">
            <v>Программное обеспечение</v>
          </cell>
          <cell r="D134">
            <v>0</v>
          </cell>
          <cell r="E134">
            <v>0</v>
          </cell>
          <cell r="F134">
            <v>0</v>
          </cell>
          <cell r="M134">
            <v>0</v>
          </cell>
          <cell r="N134">
            <v>0</v>
          </cell>
          <cell r="P134">
            <v>0</v>
          </cell>
          <cell r="W134">
            <v>0</v>
          </cell>
          <cell r="X134">
            <v>0</v>
          </cell>
          <cell r="Z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C135" t="str">
            <v>Печати, штампы</v>
          </cell>
          <cell r="D135">
            <v>0</v>
          </cell>
          <cell r="E135">
            <v>0</v>
          </cell>
          <cell r="F135">
            <v>0</v>
          </cell>
          <cell r="M135">
            <v>0</v>
          </cell>
          <cell r="N135">
            <v>0</v>
          </cell>
          <cell r="P135">
            <v>0</v>
          </cell>
          <cell r="W135">
            <v>0</v>
          </cell>
          <cell r="X135">
            <v>0</v>
          </cell>
          <cell r="Z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</row>
        <row r="136">
          <cell r="C136" t="str">
            <v>Приобретение НТД</v>
          </cell>
          <cell r="D136">
            <v>3.7999984860039993</v>
          </cell>
          <cell r="E136">
            <v>1.5139953974951936E-6</v>
          </cell>
          <cell r="F136">
            <v>1.4304032755024993</v>
          </cell>
          <cell r="M136">
            <v>8.220796294352381E-2</v>
          </cell>
          <cell r="N136">
            <v>1.3481953125589756</v>
          </cell>
          <cell r="P136">
            <v>0.87704972436570927</v>
          </cell>
          <cell r="W136">
            <v>5.0405695005805391E-2</v>
          </cell>
          <cell r="X136">
            <v>0.82664402935990389</v>
          </cell>
          <cell r="Z136">
            <v>1.4925439721403935</v>
          </cell>
          <cell r="AG136">
            <v>8.57793054970412E-2</v>
          </cell>
          <cell r="AH136">
            <v>1.4067646666433522</v>
          </cell>
          <cell r="AJ136">
            <v>3.7999969720086018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0.21839296344637038</v>
          </cell>
          <cell r="AR136">
            <v>3.5816040085622314</v>
          </cell>
        </row>
        <row r="137">
          <cell r="C137" t="str">
            <v>Экспресс-почта</v>
          </cell>
          <cell r="D137">
            <v>4.8999980477419998</v>
          </cell>
          <cell r="E137">
            <v>1.9522572225483259E-6</v>
          </cell>
          <cell r="F137">
            <v>1.8444673815690129</v>
          </cell>
          <cell r="M137">
            <v>0.1060050048482281</v>
          </cell>
          <cell r="N137">
            <v>1.7384623767207847</v>
          </cell>
          <cell r="P137">
            <v>1.130932539313678</v>
          </cell>
          <cell r="W137">
            <v>6.4996817244328015E-2</v>
          </cell>
          <cell r="X137">
            <v>1.0659357220693499</v>
          </cell>
          <cell r="Z137">
            <v>1.9245961746020865</v>
          </cell>
          <cell r="AG137">
            <v>0.11061015708828999</v>
          </cell>
          <cell r="AH137">
            <v>1.8139860175137965</v>
          </cell>
          <cell r="AJ137">
            <v>4.8999960954847772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0.28161197918084607</v>
          </cell>
          <cell r="AR137">
            <v>4.6183841163039308</v>
          </cell>
        </row>
        <row r="138">
          <cell r="C138" t="str">
            <v>Из стр. I. Затраты на ремонт всего, в т.ч. (Справочно)</v>
          </cell>
          <cell r="D138" t="e">
            <v>#REF!</v>
          </cell>
          <cell r="E138" t="e">
            <v>#REF!</v>
          </cell>
          <cell r="F138">
            <v>0</v>
          </cell>
        </row>
        <row r="139">
          <cell r="C139" t="str">
            <v>Хоз. способ</v>
          </cell>
          <cell r="D139" t="e">
            <v>#REF!</v>
          </cell>
          <cell r="E139" t="e">
            <v>#REF!</v>
          </cell>
          <cell r="F139">
            <v>0</v>
          </cell>
        </row>
        <row r="140">
          <cell r="C140" t="str">
            <v>ФОТ</v>
          </cell>
          <cell r="D140" t="e">
            <v>#REF!</v>
          </cell>
          <cell r="E140" t="e">
            <v>#REF!</v>
          </cell>
          <cell r="F140">
            <v>0</v>
          </cell>
        </row>
        <row r="141">
          <cell r="C141" t="str">
            <v xml:space="preserve"> ЕСН</v>
          </cell>
          <cell r="D141" t="e">
            <v>#REF!</v>
          </cell>
          <cell r="E141" t="e">
            <v>#REF!</v>
          </cell>
          <cell r="F141">
            <v>0</v>
          </cell>
        </row>
        <row r="142">
          <cell r="C142" t="str">
            <v>Сырье, материалы и запчасти</v>
          </cell>
          <cell r="D142" t="e">
            <v>#REF!</v>
          </cell>
          <cell r="E142" t="e">
            <v>#REF!</v>
          </cell>
          <cell r="F142">
            <v>0</v>
          </cell>
        </row>
        <row r="143">
          <cell r="C143" t="str">
            <v xml:space="preserve">Прочие затраты </v>
          </cell>
          <cell r="D143" t="e">
            <v>#REF!</v>
          </cell>
          <cell r="E143" t="e">
            <v>#REF!</v>
          </cell>
          <cell r="F143">
            <v>0</v>
          </cell>
        </row>
        <row r="144">
          <cell r="C144" t="str">
            <v xml:space="preserve">Услуги сторонних ремонтных организаций </v>
          </cell>
          <cell r="D144" t="e">
            <v>#REF!</v>
          </cell>
          <cell r="E144" t="e">
            <v>#REF!</v>
          </cell>
          <cell r="F144">
            <v>0</v>
          </cell>
        </row>
        <row r="145">
          <cell r="C145" t="str">
            <v>Стоимость давальческих материалов</v>
          </cell>
          <cell r="D145" t="e">
            <v>#REF!</v>
          </cell>
          <cell r="E145" t="e">
            <v>#REF!</v>
          </cell>
          <cell r="F145">
            <v>0</v>
          </cell>
        </row>
        <row r="146">
          <cell r="C146" t="str">
            <v>Итого себестоимость по видам деятельности</v>
          </cell>
          <cell r="D146" t="e">
            <v>#REF!</v>
          </cell>
          <cell r="E146" t="e">
            <v>#REF!</v>
          </cell>
          <cell r="F146">
            <v>0</v>
          </cell>
        </row>
        <row r="147">
          <cell r="C147" t="str">
            <v>Передача электроэнергии</v>
          </cell>
          <cell r="D147" t="e">
            <v>#REF!</v>
          </cell>
          <cell r="E147" t="e">
            <v>#REF!</v>
          </cell>
          <cell r="F147">
            <v>0</v>
          </cell>
        </row>
        <row r="148">
          <cell r="C148" t="str">
            <v>Технологическое присоединение к электрическим сетям</v>
          </cell>
          <cell r="D148" t="e">
            <v>#REF!</v>
          </cell>
          <cell r="E148" t="e">
            <v>#REF!</v>
          </cell>
          <cell r="F148">
            <v>0</v>
          </cell>
        </row>
        <row r="149">
          <cell r="C149" t="str">
            <v>Ремонтно-экплуатационное обслуживание</v>
          </cell>
          <cell r="D149" t="e">
            <v>#REF!</v>
          </cell>
          <cell r="E149" t="e">
            <v>#REF!</v>
          </cell>
          <cell r="F149">
            <v>0</v>
          </cell>
        </row>
        <row r="150">
          <cell r="C150" t="str">
            <v>Прочая продукция (услуги) основной деятельности</v>
          </cell>
          <cell r="D150" t="e">
            <v>#REF!</v>
          </cell>
          <cell r="E150" t="e">
            <v>#REF!</v>
          </cell>
          <cell r="F150">
            <v>0</v>
          </cell>
        </row>
        <row r="151">
          <cell r="C151" t="str">
            <v>Непрофильная продукция (услуги)</v>
          </cell>
          <cell r="D151" t="e">
            <v>#REF!</v>
          </cell>
          <cell r="E151" t="e">
            <v>#REF!</v>
          </cell>
          <cell r="F151">
            <v>0</v>
          </cell>
        </row>
        <row r="152">
          <cell r="C152" t="str">
            <v>Внутренний оборот</v>
          </cell>
          <cell r="D152" t="e">
            <v>#REF!</v>
          </cell>
          <cell r="E152" t="e">
            <v>#REF!</v>
          </cell>
          <cell r="F152">
            <v>0</v>
          </cell>
        </row>
        <row r="153">
          <cell r="E153">
            <v>0</v>
          </cell>
          <cell r="F153">
            <v>0</v>
          </cell>
        </row>
        <row r="154">
          <cell r="E154">
            <v>0</v>
          </cell>
          <cell r="F154">
            <v>0</v>
          </cell>
        </row>
        <row r="155">
          <cell r="E155">
            <v>0</v>
          </cell>
          <cell r="F155">
            <v>0</v>
          </cell>
        </row>
        <row r="156">
          <cell r="C156" t="str">
            <v>Начальник Экономического управления</v>
          </cell>
          <cell r="E156">
            <v>0</v>
          </cell>
          <cell r="F156">
            <v>0</v>
          </cell>
          <cell r="AO156" t="str">
            <v>А.А.Гаршина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водная"/>
      <sheetName val="Смета -по видам без потерь"/>
      <sheetName val="Смета 2007-2009-без потерь"/>
      <sheetName val="Самара -2007"/>
      <sheetName val="Прочие расходы+ОСЗ"/>
      <sheetName val="Прибыль для АРМ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РСК"/>
      <sheetName val="Анализ НВВ"/>
      <sheetName val="Тарифная компания"/>
      <sheetName val="Прогноз "/>
      <sheetName val="Резервный фонд"/>
      <sheetName val="Смета передача 2007-2009"/>
      <sheetName val="Смета -по видам"/>
      <sheetName val="TEHSHEET"/>
    </sheetNames>
    <sheetDataSet>
      <sheetData sheetId="0"/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6">
          <cell r="A6" t="str">
            <v>Наименование организации:</v>
          </cell>
          <cell r="B6" t="str">
            <v>Используйте меню АРМ СЕМ-&gt;Редактирование-&gt;Свойства документа</v>
          </cell>
        </row>
        <row r="7">
          <cell r="A7" t="str">
            <v>Почтовый адрес:</v>
          </cell>
          <cell r="B7" t="str">
            <v>Адрес почт1</v>
          </cell>
        </row>
        <row r="9">
          <cell r="A9" t="str">
            <v>Код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ОКПО1</v>
          </cell>
          <cell r="B12" t="str">
            <v>ОКВД1</v>
          </cell>
          <cell r="C12" t="str">
            <v>ОКОНХ1</v>
          </cell>
          <cell r="D12" t="str">
            <v>ОКАТО1</v>
          </cell>
          <cell r="E12" t="str">
            <v>ОКОГУ1</v>
          </cell>
          <cell r="F12" t="str">
            <v>ОКОПФ1</v>
          </cell>
          <cell r="G12" t="str">
            <v>ОКФС1</v>
          </cell>
        </row>
        <row r="14">
          <cell r="A14" t="str">
            <v>Период регулирования</v>
          </cell>
          <cell r="B14">
            <v>2008</v>
          </cell>
        </row>
        <row r="15">
          <cell r="A15" t="str">
            <v>Базовый период</v>
          </cell>
          <cell r="B15">
            <v>2007</v>
          </cell>
        </row>
        <row r="16">
          <cell r="A16" t="str">
            <v>Закончившийся год</v>
          </cell>
          <cell r="B16">
            <v>2006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E11">
            <v>152.10000000000002</v>
          </cell>
          <cell r="F11">
            <v>35.269999999999996</v>
          </cell>
          <cell r="G11">
            <v>38.770000000000003</v>
          </cell>
          <cell r="H11">
            <v>6</v>
          </cell>
          <cell r="I11">
            <v>140.58000000000001</v>
          </cell>
          <cell r="J11">
            <v>26.490000000000002</v>
          </cell>
          <cell r="K11">
            <v>48.91</v>
          </cell>
          <cell r="L11">
            <v>11.02</v>
          </cell>
          <cell r="M11">
            <v>152.10000000000002</v>
          </cell>
          <cell r="N11">
            <v>35.269999999999996</v>
          </cell>
          <cell r="O11">
            <v>38.770000000000003</v>
          </cell>
          <cell r="P11">
            <v>0</v>
          </cell>
          <cell r="Q11">
            <v>152.10000000000002</v>
          </cell>
          <cell r="R11">
            <v>35.269999999999996</v>
          </cell>
          <cell r="S11">
            <v>38.770000000000003</v>
          </cell>
          <cell r="T11">
            <v>0</v>
          </cell>
          <cell r="U11">
            <v>152.10000000000002</v>
          </cell>
          <cell r="V11">
            <v>35.269999999999996</v>
          </cell>
          <cell r="W11">
            <v>38.770000000000003</v>
          </cell>
          <cell r="X11">
            <v>0</v>
          </cell>
          <cell r="Y11">
            <v>1</v>
          </cell>
          <cell r="Z11">
            <v>1</v>
          </cell>
          <cell r="AA11">
            <v>1</v>
          </cell>
          <cell r="AB11">
            <v>0</v>
          </cell>
        </row>
        <row r="12">
          <cell r="E12">
            <v>111.65</v>
          </cell>
          <cell r="F12">
            <v>24.58</v>
          </cell>
          <cell r="G12">
            <v>33.78</v>
          </cell>
          <cell r="H12">
            <v>0</v>
          </cell>
          <cell r="I12">
            <v>88.32</v>
          </cell>
          <cell r="J12">
            <v>19.14</v>
          </cell>
          <cell r="K12">
            <v>37.67</v>
          </cell>
          <cell r="L12">
            <v>0</v>
          </cell>
          <cell r="M12">
            <v>111.65</v>
          </cell>
          <cell r="N12">
            <v>24.58</v>
          </cell>
          <cell r="O12">
            <v>33.78</v>
          </cell>
          <cell r="P12">
            <v>0</v>
          </cell>
          <cell r="Q12">
            <v>111.65</v>
          </cell>
          <cell r="R12">
            <v>24.58</v>
          </cell>
          <cell r="S12">
            <v>33.78</v>
          </cell>
          <cell r="T12">
            <v>0</v>
          </cell>
          <cell r="U12">
            <v>111.65</v>
          </cell>
          <cell r="V12">
            <v>24.58</v>
          </cell>
          <cell r="W12">
            <v>33.78</v>
          </cell>
          <cell r="X12">
            <v>0</v>
          </cell>
          <cell r="Y12">
            <v>1</v>
          </cell>
          <cell r="Z12">
            <v>1</v>
          </cell>
          <cell r="AA12">
            <v>1</v>
          </cell>
          <cell r="AB12">
            <v>0</v>
          </cell>
        </row>
        <row r="13">
          <cell r="E13">
            <v>0.68</v>
          </cell>
          <cell r="F13">
            <v>0.13</v>
          </cell>
          <cell r="I13">
            <v>0.68</v>
          </cell>
          <cell r="J13">
            <v>0.13</v>
          </cell>
          <cell r="M13">
            <v>0.68</v>
          </cell>
          <cell r="N13">
            <v>0.13</v>
          </cell>
          <cell r="Q13">
            <v>0.68</v>
          </cell>
          <cell r="R13">
            <v>0.13</v>
          </cell>
          <cell r="U13">
            <v>0.68</v>
          </cell>
          <cell r="V13">
            <v>0.13</v>
          </cell>
          <cell r="Y13">
            <v>1</v>
          </cell>
          <cell r="Z13">
            <v>1</v>
          </cell>
          <cell r="AA13">
            <v>0</v>
          </cell>
          <cell r="AB13">
            <v>0</v>
          </cell>
        </row>
        <row r="14"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T14" t="str">
            <v xml:space="preserve"> </v>
          </cell>
          <cell r="U14" t="str">
            <v xml:space="preserve"> </v>
          </cell>
          <cell r="V14" t="str">
            <v xml:space="preserve"> </v>
          </cell>
          <cell r="W14" t="str">
            <v xml:space="preserve"> </v>
          </cell>
          <cell r="X14" t="str">
            <v xml:space="preserve"> 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E16">
            <v>4.5199999999999996</v>
          </cell>
          <cell r="F16">
            <v>1.24</v>
          </cell>
          <cell r="G16">
            <v>0.38</v>
          </cell>
          <cell r="H16">
            <v>6</v>
          </cell>
          <cell r="I16">
            <v>3.41</v>
          </cell>
          <cell r="J16">
            <v>0.85</v>
          </cell>
          <cell r="K16">
            <v>0.28999999999999998</v>
          </cell>
          <cell r="L16">
            <v>11.02</v>
          </cell>
          <cell r="M16">
            <v>4.5199999999999996</v>
          </cell>
          <cell r="N16">
            <v>1.24</v>
          </cell>
          <cell r="O16">
            <v>0.38</v>
          </cell>
          <cell r="Q16">
            <v>4.5199999999999996</v>
          </cell>
          <cell r="R16">
            <v>1.24</v>
          </cell>
          <cell r="S16">
            <v>0.38</v>
          </cell>
          <cell r="T16">
            <v>0</v>
          </cell>
          <cell r="U16">
            <v>4.5199999999999996</v>
          </cell>
          <cell r="V16">
            <v>1.24</v>
          </cell>
          <cell r="W16">
            <v>0.38</v>
          </cell>
          <cell r="X16">
            <v>0</v>
          </cell>
          <cell r="Y16">
            <v>1</v>
          </cell>
          <cell r="Z16">
            <v>1</v>
          </cell>
          <cell r="AA16">
            <v>1</v>
          </cell>
          <cell r="AB16">
            <v>0</v>
          </cell>
        </row>
        <row r="17">
          <cell r="E17">
            <v>4.49</v>
          </cell>
          <cell r="I17">
            <v>20.7</v>
          </cell>
          <cell r="M17">
            <v>4.49</v>
          </cell>
          <cell r="Q17">
            <v>4.49</v>
          </cell>
          <cell r="U17">
            <v>4.49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E18">
            <v>16.739999999999998</v>
          </cell>
          <cell r="F18">
            <v>5.36</v>
          </cell>
          <cell r="G18">
            <v>4.6100000000000003</v>
          </cell>
          <cell r="H18">
            <v>0</v>
          </cell>
          <cell r="I18">
            <v>16.190000000000001</v>
          </cell>
          <cell r="J18">
            <v>3.21</v>
          </cell>
          <cell r="K18">
            <v>10.9</v>
          </cell>
          <cell r="L18">
            <v>0</v>
          </cell>
          <cell r="M18">
            <v>16.739999999999998</v>
          </cell>
          <cell r="N18">
            <v>5.36</v>
          </cell>
          <cell r="O18">
            <v>4.6100000000000003</v>
          </cell>
          <cell r="P18">
            <v>0</v>
          </cell>
          <cell r="Q18">
            <v>16.739999999999998</v>
          </cell>
          <cell r="R18">
            <v>5.36</v>
          </cell>
          <cell r="S18">
            <v>4.6100000000000003</v>
          </cell>
          <cell r="T18">
            <v>0</v>
          </cell>
          <cell r="U18">
            <v>16.739999999999998</v>
          </cell>
          <cell r="V18">
            <v>5.36</v>
          </cell>
          <cell r="W18">
            <v>4.6100000000000003</v>
          </cell>
          <cell r="X18">
            <v>0</v>
          </cell>
          <cell r="Y18">
            <v>1</v>
          </cell>
          <cell r="Z18">
            <v>1</v>
          </cell>
          <cell r="AA18">
            <v>1</v>
          </cell>
          <cell r="AB18">
            <v>0</v>
          </cell>
        </row>
        <row r="19">
          <cell r="Y19">
            <v>0</v>
          </cell>
          <cell r="Z19">
            <v>0</v>
          </cell>
          <cell r="AA19">
            <v>0</v>
          </cell>
          <cell r="AB19">
            <v>0</v>
          </cell>
        </row>
        <row r="20"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E21">
            <v>14.02</v>
          </cell>
          <cell r="F21">
            <v>3.96</v>
          </cell>
          <cell r="I21">
            <v>11.28</v>
          </cell>
          <cell r="J21">
            <v>3.16</v>
          </cell>
          <cell r="K21">
            <v>0.05</v>
          </cell>
          <cell r="L21">
            <v>0</v>
          </cell>
          <cell r="M21">
            <v>14.02</v>
          </cell>
          <cell r="N21">
            <v>3.96</v>
          </cell>
          <cell r="Q21">
            <v>14.02</v>
          </cell>
          <cell r="R21">
            <v>3.96</v>
          </cell>
          <cell r="S21">
            <v>0</v>
          </cell>
          <cell r="T21">
            <v>0</v>
          </cell>
          <cell r="U21">
            <v>14.02</v>
          </cell>
          <cell r="V21">
            <v>3.96</v>
          </cell>
          <cell r="W21">
            <v>0</v>
          </cell>
          <cell r="X21">
            <v>0</v>
          </cell>
          <cell r="Y21">
            <v>1</v>
          </cell>
          <cell r="Z21">
            <v>1</v>
          </cell>
          <cell r="AA21">
            <v>0</v>
          </cell>
          <cell r="AB21">
            <v>0</v>
          </cell>
        </row>
        <row r="22">
          <cell r="E22">
            <v>798.3</v>
          </cell>
          <cell r="F22">
            <v>89.9</v>
          </cell>
          <cell r="G22">
            <v>71.19</v>
          </cell>
          <cell r="H22">
            <v>46.82</v>
          </cell>
          <cell r="I22">
            <v>522.07000000000005</v>
          </cell>
          <cell r="J22">
            <v>129.43</v>
          </cell>
          <cell r="K22">
            <v>147.34</v>
          </cell>
          <cell r="L22">
            <v>65.599999999999994</v>
          </cell>
          <cell r="M22">
            <v>806.94</v>
          </cell>
          <cell r="N22">
            <v>77.3</v>
          </cell>
          <cell r="O22">
            <v>66.39</v>
          </cell>
          <cell r="P22">
            <v>51.12</v>
          </cell>
          <cell r="Q22">
            <v>806.77</v>
          </cell>
          <cell r="R22">
            <v>76.900000000000006</v>
          </cell>
          <cell r="S22">
            <v>66.09</v>
          </cell>
          <cell r="T22">
            <v>50.52</v>
          </cell>
          <cell r="U22">
            <v>805.27</v>
          </cell>
          <cell r="V22">
            <v>77</v>
          </cell>
          <cell r="W22">
            <v>65.95</v>
          </cell>
          <cell r="X22">
            <v>50.99</v>
          </cell>
          <cell r="Y22">
            <v>0.99793045331747088</v>
          </cell>
          <cell r="Z22">
            <v>0.99611901681759385</v>
          </cell>
          <cell r="AA22">
            <v>0.99337249585780996</v>
          </cell>
          <cell r="AB22">
            <v>0.99745696400625983</v>
          </cell>
        </row>
        <row r="23">
          <cell r="E23">
            <v>798.3</v>
          </cell>
          <cell r="F23">
            <v>89.9</v>
          </cell>
          <cell r="G23">
            <v>71.19</v>
          </cell>
          <cell r="H23">
            <v>46.82</v>
          </cell>
          <cell r="I23">
            <v>522.07000000000005</v>
          </cell>
          <cell r="J23">
            <v>129.43</v>
          </cell>
          <cell r="K23">
            <v>147.34</v>
          </cell>
          <cell r="L23">
            <v>65.599999999999994</v>
          </cell>
          <cell r="M23">
            <v>806.94</v>
          </cell>
          <cell r="N23">
            <v>77.3</v>
          </cell>
          <cell r="O23">
            <v>66.39</v>
          </cell>
          <cell r="P23">
            <v>51.12</v>
          </cell>
          <cell r="Q23">
            <v>806.77</v>
          </cell>
          <cell r="R23">
            <v>76.900000000000006</v>
          </cell>
          <cell r="S23">
            <v>66.09</v>
          </cell>
          <cell r="T23">
            <v>50.52</v>
          </cell>
          <cell r="U23">
            <v>805.27</v>
          </cell>
          <cell r="V23">
            <v>77</v>
          </cell>
          <cell r="W23">
            <v>65.95</v>
          </cell>
          <cell r="X23">
            <v>50.99</v>
          </cell>
          <cell r="Y23">
            <v>0.99793045331747088</v>
          </cell>
          <cell r="Z23">
            <v>0.99611901681759385</v>
          </cell>
          <cell r="AA23">
            <v>0.99337249585780996</v>
          </cell>
          <cell r="AB23">
            <v>0.99745696400625983</v>
          </cell>
        </row>
        <row r="24">
          <cell r="E24">
            <v>59.6</v>
          </cell>
          <cell r="F24">
            <v>60.83</v>
          </cell>
          <cell r="G24">
            <v>48.04</v>
          </cell>
          <cell r="H24">
            <v>9.18</v>
          </cell>
          <cell r="I24">
            <v>14.68</v>
          </cell>
          <cell r="J24">
            <v>1.4</v>
          </cell>
          <cell r="K24">
            <v>0.2</v>
          </cell>
          <cell r="L24">
            <v>0.7</v>
          </cell>
          <cell r="M24">
            <v>59.6</v>
          </cell>
          <cell r="N24">
            <v>60.83</v>
          </cell>
          <cell r="O24">
            <v>48.04</v>
          </cell>
          <cell r="P24">
            <v>9.18</v>
          </cell>
          <cell r="Q24">
            <v>59.6</v>
          </cell>
          <cell r="R24">
            <v>60.83</v>
          </cell>
          <cell r="S24">
            <v>48.04</v>
          </cell>
          <cell r="T24">
            <v>9.18</v>
          </cell>
          <cell r="U24">
            <v>59.6</v>
          </cell>
          <cell r="V24">
            <v>60.83</v>
          </cell>
          <cell r="W24">
            <v>48.04</v>
          </cell>
          <cell r="X24">
            <v>9.18</v>
          </cell>
          <cell r="Y24">
            <v>1</v>
          </cell>
          <cell r="Z24">
            <v>1</v>
          </cell>
          <cell r="AA24">
            <v>1</v>
          </cell>
          <cell r="AB24">
            <v>1</v>
          </cell>
        </row>
        <row r="25">
          <cell r="E25">
            <v>1010</v>
          </cell>
          <cell r="F25">
            <v>186</v>
          </cell>
          <cell r="G25">
            <v>158</v>
          </cell>
          <cell r="H25">
            <v>62</v>
          </cell>
          <cell r="I25">
            <v>677.33</v>
          </cell>
          <cell r="J25">
            <v>157.32000000000002</v>
          </cell>
          <cell r="K25">
            <v>196.45</v>
          </cell>
          <cell r="L25">
            <v>77.319999999999993</v>
          </cell>
          <cell r="M25">
            <v>1018.6400000000001</v>
          </cell>
          <cell r="N25">
            <v>173.39999999999998</v>
          </cell>
          <cell r="O25">
            <v>153.19999999999999</v>
          </cell>
          <cell r="P25">
            <v>60.3</v>
          </cell>
          <cell r="Q25">
            <v>1018.47</v>
          </cell>
          <cell r="R25">
            <v>173</v>
          </cell>
          <cell r="S25">
            <v>152.9</v>
          </cell>
          <cell r="T25">
            <v>59.7</v>
          </cell>
          <cell r="U25">
            <v>1016.97</v>
          </cell>
          <cell r="V25">
            <v>173.1</v>
          </cell>
          <cell r="W25">
            <v>152.76</v>
          </cell>
          <cell r="X25">
            <v>60.17</v>
          </cell>
          <cell r="Y25">
            <v>0.99836055917694178</v>
          </cell>
          <cell r="Z25">
            <v>0.99826989619377171</v>
          </cell>
          <cell r="AA25">
            <v>0.9971279373368146</v>
          </cell>
          <cell r="AB25">
            <v>0.99784411276948592</v>
          </cell>
        </row>
      </sheetData>
      <sheetData sheetId="11">
        <row r="11">
          <cell r="E11">
            <v>20528.599999999999</v>
          </cell>
          <cell r="F11">
            <v>19680.400000000001</v>
          </cell>
          <cell r="G11">
            <v>1573.1000000000001</v>
          </cell>
          <cell r="H11">
            <v>1076.9000000000001</v>
          </cell>
          <cell r="I11">
            <v>318.8</v>
          </cell>
          <cell r="J11">
            <v>21312.23</v>
          </cell>
          <cell r="K11">
            <v>20458.53</v>
          </cell>
          <cell r="L11">
            <v>1990.6599999999999</v>
          </cell>
          <cell r="M11">
            <v>1370.32</v>
          </cell>
          <cell r="N11">
            <v>463.26</v>
          </cell>
          <cell r="O11">
            <v>21502.3</v>
          </cell>
          <cell r="P11">
            <v>20619.900000000001</v>
          </cell>
          <cell r="Q11">
            <v>1823.81</v>
          </cell>
          <cell r="R11">
            <v>1315.66</v>
          </cell>
          <cell r="S11">
            <v>458.45</v>
          </cell>
          <cell r="T11">
            <v>21597.899999999998</v>
          </cell>
          <cell r="U11">
            <v>20732.339999999997</v>
          </cell>
          <cell r="V11">
            <v>1847.8999999999999</v>
          </cell>
          <cell r="W11">
            <v>1315.1299999999999</v>
          </cell>
          <cell r="X11">
            <v>455.45</v>
          </cell>
          <cell r="Y11">
            <v>21890.480000000003</v>
          </cell>
          <cell r="Z11">
            <v>20909.29</v>
          </cell>
          <cell r="AA11">
            <v>1966.2299999999998</v>
          </cell>
          <cell r="AB11">
            <v>1328.58</v>
          </cell>
          <cell r="AC11">
            <v>458.82</v>
          </cell>
          <cell r="AD11">
            <v>1.0180529524748516</v>
          </cell>
          <cell r="AE11">
            <v>1.0140345006522824</v>
          </cell>
          <cell r="AF11">
            <v>1.0780892746503199</v>
          </cell>
          <cell r="AG11">
            <v>1.0098201663043642</v>
          </cell>
          <cell r="AH11">
            <v>1.000807067291962</v>
          </cell>
        </row>
        <row r="12">
          <cell r="F12">
            <v>0</v>
          </cell>
          <cell r="G12">
            <v>806.7</v>
          </cell>
          <cell r="H12">
            <v>995.1</v>
          </cell>
          <cell r="I12">
            <v>318.8</v>
          </cell>
          <cell r="K12">
            <v>0</v>
          </cell>
          <cell r="L12">
            <v>1178.06</v>
          </cell>
          <cell r="M12">
            <v>1329.22</v>
          </cell>
          <cell r="N12">
            <v>463.26</v>
          </cell>
          <cell r="P12">
            <v>0</v>
          </cell>
          <cell r="Q12">
            <v>1023.81</v>
          </cell>
          <cell r="R12">
            <v>1233.26</v>
          </cell>
          <cell r="S12">
            <v>458.45</v>
          </cell>
          <cell r="U12">
            <v>0</v>
          </cell>
          <cell r="V12">
            <v>1023.81</v>
          </cell>
          <cell r="W12">
            <v>1273.6599999999999</v>
          </cell>
          <cell r="X12">
            <v>455.45</v>
          </cell>
          <cell r="Y12">
            <v>0</v>
          </cell>
          <cell r="Z12">
            <v>0</v>
          </cell>
          <cell r="AA12">
            <v>1027.07</v>
          </cell>
          <cell r="AB12">
            <v>1286.55</v>
          </cell>
          <cell r="AC12">
            <v>458.82</v>
          </cell>
          <cell r="AD12">
            <v>0</v>
          </cell>
          <cell r="AE12">
            <v>0</v>
          </cell>
          <cell r="AF12">
            <v>1.0031841845654956</v>
          </cell>
          <cell r="AG12">
            <v>1.0432106773916288</v>
          </cell>
          <cell r="AH12">
            <v>1.000807067291962</v>
          </cell>
        </row>
        <row r="14"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G15">
            <v>806.7</v>
          </cell>
          <cell r="H15">
            <v>732.1</v>
          </cell>
          <cell r="L15">
            <v>1178.06</v>
          </cell>
          <cell r="M15">
            <v>782.73</v>
          </cell>
          <cell r="Q15">
            <v>1023.81</v>
          </cell>
          <cell r="R15">
            <v>865.23</v>
          </cell>
          <cell r="V15">
            <v>1023.81</v>
          </cell>
          <cell r="W15">
            <v>895.63</v>
          </cell>
          <cell r="AA15">
            <v>1027.07</v>
          </cell>
          <cell r="AB15">
            <v>908.52</v>
          </cell>
          <cell r="AD15">
            <v>0</v>
          </cell>
          <cell r="AE15">
            <v>0</v>
          </cell>
          <cell r="AF15">
            <v>1.0031841845654956</v>
          </cell>
          <cell r="AG15">
            <v>1.0500329392184737</v>
          </cell>
          <cell r="AH15">
            <v>0</v>
          </cell>
        </row>
        <row r="16">
          <cell r="H16">
            <v>263</v>
          </cell>
          <cell r="M16">
            <v>546.49</v>
          </cell>
          <cell r="R16">
            <v>368.03</v>
          </cell>
          <cell r="W16">
            <v>378.03</v>
          </cell>
          <cell r="AB16">
            <v>378.03</v>
          </cell>
          <cell r="AD16">
            <v>0</v>
          </cell>
          <cell r="AE16">
            <v>0</v>
          </cell>
          <cell r="AF16">
            <v>0</v>
          </cell>
          <cell r="AG16">
            <v>1.0271716979594054</v>
          </cell>
          <cell r="AH16">
            <v>0</v>
          </cell>
        </row>
        <row r="17">
          <cell r="I17">
            <v>318.8</v>
          </cell>
          <cell r="N17">
            <v>463.26</v>
          </cell>
          <cell r="S17">
            <v>458.45</v>
          </cell>
          <cell r="X17">
            <v>455.45</v>
          </cell>
          <cell r="AC17">
            <v>458.82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1.000807067291962</v>
          </cell>
        </row>
        <row r="18">
          <cell r="E18">
            <v>10430.6</v>
          </cell>
          <cell r="F18">
            <v>9909.5</v>
          </cell>
          <cell r="G18">
            <v>521.1</v>
          </cell>
          <cell r="J18">
            <v>11028.3</v>
          </cell>
          <cell r="K18">
            <v>10539.57</v>
          </cell>
          <cell r="L18">
            <v>488.73</v>
          </cell>
          <cell r="O18">
            <v>13195.5</v>
          </cell>
          <cell r="P18">
            <v>12745.5</v>
          </cell>
          <cell r="Q18">
            <v>450</v>
          </cell>
          <cell r="T18">
            <v>11230.91</v>
          </cell>
          <cell r="U18">
            <v>10733.38</v>
          </cell>
          <cell r="V18">
            <v>497.53</v>
          </cell>
          <cell r="Y18">
            <v>11383.04</v>
          </cell>
          <cell r="Z18">
            <v>10774.87</v>
          </cell>
          <cell r="AA18">
            <v>608.16999999999996</v>
          </cell>
          <cell r="AD18">
            <v>0.86264559887840553</v>
          </cell>
          <cell r="AE18">
            <v>0.84538621474245823</v>
          </cell>
          <cell r="AF18">
            <v>1.3514888888888887</v>
          </cell>
          <cell r="AG18">
            <v>0</v>
          </cell>
          <cell r="AH18">
            <v>0</v>
          </cell>
        </row>
        <row r="19">
          <cell r="E19">
            <v>10097.999999999998</v>
          </cell>
          <cell r="F19">
            <v>9770.9</v>
          </cell>
          <cell r="G19">
            <v>245.3</v>
          </cell>
          <cell r="H19">
            <v>81.8</v>
          </cell>
          <cell r="J19">
            <v>10283.93</v>
          </cell>
          <cell r="K19">
            <v>9918.9599999999991</v>
          </cell>
          <cell r="L19">
            <v>323.87</v>
          </cell>
          <cell r="M19">
            <v>41.1</v>
          </cell>
          <cell r="O19">
            <v>8306.7999999999993</v>
          </cell>
          <cell r="P19">
            <v>7874.4</v>
          </cell>
          <cell r="Q19">
            <v>350</v>
          </cell>
          <cell r="R19">
            <v>82.4</v>
          </cell>
          <cell r="T19">
            <v>10366.989999999998</v>
          </cell>
          <cell r="U19">
            <v>9998.9599999999991</v>
          </cell>
          <cell r="V19">
            <v>326.56</v>
          </cell>
          <cell r="W19">
            <v>41.47</v>
          </cell>
          <cell r="Y19">
            <v>10507.44</v>
          </cell>
          <cell r="Z19">
            <v>10134.42</v>
          </cell>
          <cell r="AA19">
            <v>330.99</v>
          </cell>
          <cell r="AB19">
            <v>42.03</v>
          </cell>
          <cell r="AD19">
            <v>1.2649203062551164</v>
          </cell>
          <cell r="AE19">
            <v>1.2870085339835418</v>
          </cell>
          <cell r="AF19">
            <v>0.94568571428571435</v>
          </cell>
          <cell r="AG19">
            <v>0.51007281553398054</v>
          </cell>
          <cell r="AH19">
            <v>0</v>
          </cell>
        </row>
        <row r="20">
          <cell r="E20">
            <v>0</v>
          </cell>
          <cell r="J20">
            <v>0</v>
          </cell>
          <cell r="O20">
            <v>0</v>
          </cell>
          <cell r="T20">
            <v>0</v>
          </cell>
          <cell r="Y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E21">
            <v>1416</v>
          </cell>
          <cell r="F21">
            <v>1010</v>
          </cell>
          <cell r="G21">
            <v>186</v>
          </cell>
          <cell r="H21">
            <v>158</v>
          </cell>
          <cell r="I21">
            <v>62</v>
          </cell>
          <cell r="J21">
            <v>1108.42</v>
          </cell>
          <cell r="K21">
            <v>677.33</v>
          </cell>
          <cell r="L21">
            <v>157.32000000000002</v>
          </cell>
          <cell r="M21">
            <v>196.45</v>
          </cell>
          <cell r="N21">
            <v>77.319999999999993</v>
          </cell>
          <cell r="O21">
            <v>1405.54</v>
          </cell>
          <cell r="P21">
            <v>1018.6400000000001</v>
          </cell>
          <cell r="Q21">
            <v>173.39999999999998</v>
          </cell>
          <cell r="R21">
            <v>153.19999999999999</v>
          </cell>
          <cell r="S21">
            <v>60.3</v>
          </cell>
          <cell r="T21">
            <v>1404.0700000000002</v>
          </cell>
          <cell r="U21">
            <v>1018.47</v>
          </cell>
          <cell r="V21">
            <v>173</v>
          </cell>
          <cell r="W21">
            <v>152.9</v>
          </cell>
          <cell r="X21">
            <v>59.7</v>
          </cell>
          <cell r="Y21">
            <v>1403</v>
          </cell>
          <cell r="Z21">
            <v>1016.97</v>
          </cell>
          <cell r="AA21">
            <v>173.1</v>
          </cell>
          <cell r="AB21">
            <v>152.76</v>
          </cell>
          <cell r="AC21">
            <v>60.17</v>
          </cell>
          <cell r="AD21">
            <v>0.99819286537558516</v>
          </cell>
          <cell r="AE21">
            <v>0.99836055917694178</v>
          </cell>
          <cell r="AF21">
            <v>0.99826989619377171</v>
          </cell>
          <cell r="AG21">
            <v>0.9971279373368146</v>
          </cell>
          <cell r="AH21">
            <v>0.99784411276948592</v>
          </cell>
        </row>
        <row r="22">
          <cell r="E22">
            <v>6.8976939489297866</v>
          </cell>
          <cell r="F22">
            <v>5.1320095120017877</v>
          </cell>
          <cell r="G22">
            <v>11.823787426101328</v>
          </cell>
          <cell r="H22">
            <v>14.671742965920698</v>
          </cell>
          <cell r="I22">
            <v>19.447929736511917</v>
          </cell>
          <cell r="J22">
            <v>5.2008635417316729</v>
          </cell>
          <cell r="K22">
            <v>3.3107461777556848</v>
          </cell>
          <cell r="L22">
            <v>7.9029065736991768</v>
          </cell>
          <cell r="M22">
            <v>14.336067487886043</v>
          </cell>
          <cell r="N22">
            <v>16.690411432025211</v>
          </cell>
          <cell r="O22">
            <v>6.5366960743734399</v>
          </cell>
          <cell r="P22">
            <v>4.9400821536476904</v>
          </cell>
          <cell r="Q22">
            <v>9.5075693191725001</v>
          </cell>
          <cell r="R22">
            <v>11.644345803627075</v>
          </cell>
          <cell r="S22">
            <v>13.153015596030102</v>
          </cell>
          <cell r="T22">
            <v>6.5009561114738021</v>
          </cell>
          <cell r="U22">
            <v>4.9124700829718222</v>
          </cell>
          <cell r="V22">
            <v>9.3619784620379889</v>
          </cell>
          <cell r="W22">
            <v>11.626227065004983</v>
          </cell>
          <cell r="X22">
            <v>13.107915248655178</v>
          </cell>
          <cell r="Y22">
            <v>6.409178784567537</v>
          </cell>
          <cell r="Z22">
            <v>4.8637232541133626</v>
          </cell>
          <cell r="AA22">
            <v>8.8036496238995436</v>
          </cell>
          <cell r="AB22">
            <v>11.497990335546222</v>
          </cell>
          <cell r="AC22">
            <v>13.114075236476177</v>
          </cell>
          <cell r="AD22">
            <v>0.98049208830347434</v>
          </cell>
          <cell r="AE22">
            <v>0.98454298994239486</v>
          </cell>
          <cell r="AF22">
            <v>0.92596218111673756</v>
          </cell>
          <cell r="AG22">
            <v>0.98743119875096241</v>
          </cell>
          <cell r="AH22">
            <v>0.99703943485281976</v>
          </cell>
        </row>
        <row r="23">
          <cell r="E23">
            <v>0</v>
          </cell>
          <cell r="J23">
            <v>0</v>
          </cell>
          <cell r="O23">
            <v>0</v>
          </cell>
          <cell r="T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  <row r="24">
          <cell r="F24">
            <v>18670.400000000001</v>
          </cell>
          <cell r="G24">
            <v>1387.1000000000001</v>
          </cell>
          <cell r="H24">
            <v>918.90000000000009</v>
          </cell>
          <cell r="I24">
            <v>256.8</v>
          </cell>
          <cell r="K24">
            <v>19781.199999999997</v>
          </cell>
          <cell r="L24">
            <v>1833.34</v>
          </cell>
          <cell r="M24">
            <v>1173.8699999999999</v>
          </cell>
          <cell r="N24">
            <v>385.94</v>
          </cell>
          <cell r="P24">
            <v>19601.260000000002</v>
          </cell>
          <cell r="Q24">
            <v>1650.4099999999999</v>
          </cell>
          <cell r="R24">
            <v>1162.46</v>
          </cell>
          <cell r="S24">
            <v>398.15</v>
          </cell>
          <cell r="U24">
            <v>19713.869999999995</v>
          </cell>
          <cell r="V24">
            <v>1674.8999999999999</v>
          </cell>
          <cell r="W24">
            <v>1162.2299999999998</v>
          </cell>
          <cell r="X24">
            <v>395.75</v>
          </cell>
          <cell r="Z24">
            <v>19892.32</v>
          </cell>
          <cell r="AA24">
            <v>1793.1299999999999</v>
          </cell>
          <cell r="AB24">
            <v>1175.82</v>
          </cell>
          <cell r="AC24">
            <v>398.65</v>
          </cell>
          <cell r="AD24">
            <v>0</v>
          </cell>
          <cell r="AE24">
            <v>1.0148490454185086</v>
          </cell>
          <cell r="AF24">
            <v>1.0864754818499647</v>
          </cell>
          <cell r="AG24">
            <v>1.0114928685718216</v>
          </cell>
          <cell r="AH24">
            <v>1.0012558081125205</v>
          </cell>
        </row>
        <row r="25">
          <cell r="E25">
            <v>19037.599999999995</v>
          </cell>
          <cell r="F25">
            <v>17056.599999999999</v>
          </cell>
          <cell r="G25">
            <v>1124.0999999999999</v>
          </cell>
          <cell r="H25">
            <v>600.1</v>
          </cell>
          <cell r="I25">
            <v>256.8</v>
          </cell>
          <cell r="J25">
            <v>20203.813000000002</v>
          </cell>
          <cell r="K25">
            <v>17820.400000000001</v>
          </cell>
          <cell r="L25">
            <v>1286.8499999999999</v>
          </cell>
          <cell r="M25">
            <v>710.61</v>
          </cell>
          <cell r="N25">
            <v>385.95299999999997</v>
          </cell>
          <cell r="O25">
            <v>20096.761000000002</v>
          </cell>
          <cell r="P25">
            <v>17712.221000000001</v>
          </cell>
          <cell r="Q25">
            <v>1282.3810000000001</v>
          </cell>
          <cell r="R25">
            <v>704.01099999999997</v>
          </cell>
          <cell r="S25">
            <v>398.14800000000002</v>
          </cell>
          <cell r="T25">
            <v>17910.53</v>
          </cell>
          <cell r="U25">
            <v>15585</v>
          </cell>
          <cell r="V25">
            <v>1223</v>
          </cell>
          <cell r="W25">
            <v>706.78</v>
          </cell>
          <cell r="X25">
            <v>395.75</v>
          </cell>
          <cell r="Y25">
            <v>18090.510000000002</v>
          </cell>
          <cell r="Z25">
            <v>15626.77</v>
          </cell>
          <cell r="AA25">
            <v>1348.09</v>
          </cell>
          <cell r="AB25">
            <v>717</v>
          </cell>
          <cell r="AC25">
            <v>398.65</v>
          </cell>
          <cell r="AD25">
            <v>0.90017043044896639</v>
          </cell>
          <cell r="AE25">
            <v>0.88225920396995949</v>
          </cell>
          <cell r="AF25">
            <v>1.051239842137399</v>
          </cell>
          <cell r="AG25">
            <v>1.0184499958097246</v>
          </cell>
          <cell r="AH25">
            <v>1.0012608376784511</v>
          </cell>
        </row>
        <row r="27">
          <cell r="E27">
            <v>0</v>
          </cell>
          <cell r="J27">
            <v>5263.5</v>
          </cell>
          <cell r="K27">
            <v>5263.5</v>
          </cell>
          <cell r="O27">
            <v>0</v>
          </cell>
          <cell r="T27">
            <v>5316.14</v>
          </cell>
          <cell r="U27">
            <v>5316.14</v>
          </cell>
          <cell r="V27" t="str">
            <v xml:space="preserve"> </v>
          </cell>
          <cell r="Y27">
            <v>5369.2999999999993</v>
          </cell>
          <cell r="Z27">
            <v>5265.4</v>
          </cell>
          <cell r="AA27">
            <v>103.9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</row>
        <row r="28">
          <cell r="E28">
            <v>0</v>
          </cell>
          <cell r="J28">
            <v>1189.24</v>
          </cell>
          <cell r="K28">
            <v>1189.24</v>
          </cell>
          <cell r="O28">
            <v>0</v>
          </cell>
          <cell r="T28">
            <v>1201.1300000000001</v>
          </cell>
          <cell r="U28">
            <v>1201.1300000000001</v>
          </cell>
          <cell r="V28" t="str">
            <v xml:space="preserve"> </v>
          </cell>
          <cell r="Z28">
            <v>1213.1400000000001</v>
          </cell>
          <cell r="AA28" t="str">
            <v xml:space="preserve"> 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75</v>
          </cell>
          <cell r="F29">
            <v>75</v>
          </cell>
          <cell r="J29">
            <v>0</v>
          </cell>
          <cell r="O29">
            <v>0</v>
          </cell>
          <cell r="T29">
            <v>2283.2999999999997</v>
          </cell>
          <cell r="U29">
            <v>2209.4299999999998</v>
          </cell>
          <cell r="V29">
            <v>73.87</v>
          </cell>
          <cell r="Y29">
            <v>2396.973</v>
          </cell>
          <cell r="Z29">
            <v>2329.9580000000001</v>
          </cell>
          <cell r="AA29">
            <v>67.015000000000001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E30">
            <v>0</v>
          </cell>
          <cell r="J30">
            <v>0</v>
          </cell>
          <cell r="O30">
            <v>0</v>
          </cell>
          <cell r="T30">
            <v>0</v>
          </cell>
          <cell r="Y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E31">
            <v>0</v>
          </cell>
          <cell r="J31">
            <v>0</v>
          </cell>
          <cell r="O31">
            <v>0</v>
          </cell>
          <cell r="T31">
            <v>0</v>
          </cell>
          <cell r="Y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F32">
            <v>2.8421709430404007E-12</v>
          </cell>
          <cell r="G32">
            <v>2.2737367544323206E-13</v>
          </cell>
          <cell r="H32">
            <v>0</v>
          </cell>
          <cell r="I32">
            <v>0</v>
          </cell>
          <cell r="K32">
            <v>9.9999999956708052E-3</v>
          </cell>
          <cell r="L32">
            <v>0</v>
          </cell>
          <cell r="M32">
            <v>0</v>
          </cell>
          <cell r="N32">
            <v>-1.2999999999976808E-2</v>
          </cell>
          <cell r="P32">
            <v>-9.9999999929423211E-4</v>
          </cell>
          <cell r="Q32">
            <v>-1.0000000002037268E-3</v>
          </cell>
          <cell r="R32">
            <v>-9.9999999991950972E-4</v>
          </cell>
          <cell r="S32">
            <v>1.9999999999527063E-3</v>
          </cell>
          <cell r="U32">
            <v>-4.4337866711430252E-12</v>
          </cell>
          <cell r="V32">
            <v>-1.1368683772161603E-13</v>
          </cell>
          <cell r="W32">
            <v>0</v>
          </cell>
          <cell r="X32">
            <v>0</v>
          </cell>
          <cell r="Z32">
            <v>1.9999999992705852E-3</v>
          </cell>
          <cell r="AA32">
            <v>-4.9999999999954525E-3</v>
          </cell>
          <cell r="AB32">
            <v>0</v>
          </cell>
          <cell r="AC32">
            <v>0</v>
          </cell>
        </row>
      </sheetData>
      <sheetData sheetId="12">
        <row r="11">
          <cell r="E11">
            <v>2740.5</v>
          </cell>
          <cell r="F11">
            <v>2603.5</v>
          </cell>
          <cell r="G11">
            <v>252.5</v>
          </cell>
          <cell r="H11">
            <v>203.5</v>
          </cell>
          <cell r="I11">
            <v>86</v>
          </cell>
          <cell r="J11">
            <v>2718.8</v>
          </cell>
          <cell r="K11">
            <v>2587.9499999999998</v>
          </cell>
          <cell r="L11">
            <v>257.52000000000004</v>
          </cell>
          <cell r="M11">
            <v>213.22000000000003</v>
          </cell>
          <cell r="N11">
            <v>65.349999999999994</v>
          </cell>
          <cell r="O11">
            <v>2824.93</v>
          </cell>
          <cell r="P11">
            <v>2690.77</v>
          </cell>
          <cell r="Q11">
            <v>263</v>
          </cell>
          <cell r="R11">
            <v>220.38</v>
          </cell>
          <cell r="S11">
            <v>63.74</v>
          </cell>
          <cell r="T11">
            <v>2831.36</v>
          </cell>
          <cell r="U11">
            <v>2695.08</v>
          </cell>
          <cell r="V11">
            <v>265.44</v>
          </cell>
          <cell r="W11">
            <v>220.95</v>
          </cell>
          <cell r="X11">
            <v>63.8</v>
          </cell>
          <cell r="Y11">
            <v>2876</v>
          </cell>
          <cell r="Z11">
            <v>2719.25</v>
          </cell>
          <cell r="AA11">
            <v>286.78999999999996</v>
          </cell>
          <cell r="AB11">
            <v>223.51</v>
          </cell>
          <cell r="AC11">
            <v>63.78</v>
          </cell>
          <cell r="AD11">
            <v>1.0180783240646671</v>
          </cell>
          <cell r="AE11">
            <v>1.010584330879265</v>
          </cell>
          <cell r="AF11">
            <v>1.0904562737642585</v>
          </cell>
          <cell r="AG11">
            <v>1.0142027407205736</v>
          </cell>
          <cell r="AH11">
            <v>1.0006275494195167</v>
          </cell>
        </row>
        <row r="12">
          <cell r="F12">
            <v>0</v>
          </cell>
          <cell r="G12">
            <v>126.5</v>
          </cell>
          <cell r="H12">
            <v>192.5</v>
          </cell>
          <cell r="I12">
            <v>86</v>
          </cell>
          <cell r="K12">
            <v>0</v>
          </cell>
          <cell r="L12">
            <v>143.5</v>
          </cell>
          <cell r="M12">
            <v>196.39000000000001</v>
          </cell>
          <cell r="N12">
            <v>65.349999999999994</v>
          </cell>
          <cell r="P12">
            <v>0</v>
          </cell>
          <cell r="Q12">
            <v>146.19999999999999</v>
          </cell>
          <cell r="R12">
            <v>203.01999999999998</v>
          </cell>
          <cell r="S12">
            <v>63.74</v>
          </cell>
          <cell r="U12">
            <v>0</v>
          </cell>
          <cell r="V12">
            <v>146.69999999999999</v>
          </cell>
          <cell r="W12">
            <v>203.41</v>
          </cell>
          <cell r="X12">
            <v>63.8</v>
          </cell>
          <cell r="Y12">
            <v>0</v>
          </cell>
          <cell r="Z12">
            <v>0</v>
          </cell>
          <cell r="AA12">
            <v>147.85</v>
          </cell>
          <cell r="AB12">
            <v>205.7</v>
          </cell>
          <cell r="AC12">
            <v>63.78</v>
          </cell>
          <cell r="AD12">
            <v>0</v>
          </cell>
          <cell r="AE12">
            <v>0</v>
          </cell>
          <cell r="AF12">
            <v>1.0112859097127223</v>
          </cell>
          <cell r="AG12">
            <v>1.0132006698847404</v>
          </cell>
          <cell r="AH12">
            <v>1.0006275494195167</v>
          </cell>
        </row>
        <row r="14"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G15">
            <v>126.5</v>
          </cell>
          <cell r="H15">
            <v>128.4</v>
          </cell>
          <cell r="L15">
            <v>143.5</v>
          </cell>
          <cell r="M15">
            <v>143.49</v>
          </cell>
          <cell r="Q15">
            <v>146.19999999999999</v>
          </cell>
          <cell r="R15">
            <v>148.32</v>
          </cell>
          <cell r="V15">
            <v>146.69999999999999</v>
          </cell>
          <cell r="W15">
            <v>148.51</v>
          </cell>
          <cell r="AA15">
            <v>147.85</v>
          </cell>
          <cell r="AB15">
            <v>150.5</v>
          </cell>
          <cell r="AD15">
            <v>0</v>
          </cell>
          <cell r="AE15">
            <v>0</v>
          </cell>
          <cell r="AF15">
            <v>1.0112859097127223</v>
          </cell>
          <cell r="AG15">
            <v>1.0146979503775622</v>
          </cell>
          <cell r="AH15">
            <v>0</v>
          </cell>
        </row>
        <row r="16">
          <cell r="H16">
            <v>64.099999999999994</v>
          </cell>
          <cell r="M16">
            <v>52.9</v>
          </cell>
          <cell r="R16">
            <v>54.7</v>
          </cell>
          <cell r="W16">
            <v>54.9</v>
          </cell>
          <cell r="AB16">
            <v>55.2</v>
          </cell>
          <cell r="AD16">
            <v>0</v>
          </cell>
          <cell r="AE16">
            <v>0</v>
          </cell>
          <cell r="AF16">
            <v>0</v>
          </cell>
          <cell r="AG16">
            <v>1.0091407678244972</v>
          </cell>
          <cell r="AH16">
            <v>0</v>
          </cell>
        </row>
        <row r="17">
          <cell r="I17">
            <v>86</v>
          </cell>
          <cell r="N17">
            <v>65.349999999999994</v>
          </cell>
          <cell r="S17">
            <v>63.74</v>
          </cell>
          <cell r="X17">
            <v>63.8</v>
          </cell>
          <cell r="AC17">
            <v>63.78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1.0006275494195167</v>
          </cell>
        </row>
        <row r="18">
          <cell r="E18">
            <v>1408.6</v>
          </cell>
          <cell r="F18">
            <v>1326.3</v>
          </cell>
          <cell r="G18">
            <v>71.3</v>
          </cell>
          <cell r="H18">
            <v>11</v>
          </cell>
          <cell r="J18">
            <v>1666.6200000000001</v>
          </cell>
          <cell r="K18">
            <v>1599.95</v>
          </cell>
          <cell r="L18">
            <v>66.67</v>
          </cell>
          <cell r="O18">
            <v>1731.6599999999999</v>
          </cell>
          <cell r="P18">
            <v>1664.07</v>
          </cell>
          <cell r="Q18">
            <v>67.59</v>
          </cell>
          <cell r="T18">
            <v>1735.6200000000001</v>
          </cell>
          <cell r="U18">
            <v>1666.19</v>
          </cell>
          <cell r="V18">
            <v>69.430000000000007</v>
          </cell>
          <cell r="Y18">
            <v>1762.99</v>
          </cell>
          <cell r="Z18">
            <v>1674.14</v>
          </cell>
          <cell r="AA18">
            <v>88.85</v>
          </cell>
          <cell r="AD18">
            <v>1.0180924661885129</v>
          </cell>
          <cell r="AE18">
            <v>1.0060514281250188</v>
          </cell>
          <cell r="AF18">
            <v>1.3145435715342504</v>
          </cell>
          <cell r="AG18">
            <v>0</v>
          </cell>
          <cell r="AH18">
            <v>0</v>
          </cell>
        </row>
        <row r="19">
          <cell r="E19">
            <v>1331.9</v>
          </cell>
          <cell r="F19">
            <v>1277.2</v>
          </cell>
          <cell r="G19">
            <v>54.7</v>
          </cell>
          <cell r="J19">
            <v>1052.1799999999998</v>
          </cell>
          <cell r="K19">
            <v>988</v>
          </cell>
          <cell r="L19">
            <v>47.35</v>
          </cell>
          <cell r="M19">
            <v>16.829999999999998</v>
          </cell>
          <cell r="O19">
            <v>1093.27</v>
          </cell>
          <cell r="P19">
            <v>1026.7</v>
          </cell>
          <cell r="Q19">
            <v>49.21</v>
          </cell>
          <cell r="R19">
            <v>17.36</v>
          </cell>
          <cell r="T19">
            <v>1095.74</v>
          </cell>
          <cell r="U19">
            <v>1028.8900000000001</v>
          </cell>
          <cell r="V19">
            <v>49.31</v>
          </cell>
          <cell r="W19">
            <v>17.54</v>
          </cell>
          <cell r="Y19">
            <v>1113.0099999999998</v>
          </cell>
          <cell r="Z19">
            <v>1045.1099999999999</v>
          </cell>
          <cell r="AA19">
            <v>50.09</v>
          </cell>
          <cell r="AB19">
            <v>17.809999999999999</v>
          </cell>
          <cell r="AD19">
            <v>1.0180559239712055</v>
          </cell>
          <cell r="AE19">
            <v>1.0179312359988311</v>
          </cell>
          <cell r="AF19">
            <v>1.0178825441983337</v>
          </cell>
          <cell r="AG19">
            <v>1.025921658986175</v>
          </cell>
          <cell r="AH19">
            <v>0</v>
          </cell>
        </row>
        <row r="20">
          <cell r="E20">
            <v>0</v>
          </cell>
          <cell r="J20">
            <v>0</v>
          </cell>
          <cell r="O20">
            <v>0</v>
          </cell>
          <cell r="T20">
            <v>0</v>
          </cell>
          <cell r="Y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E21">
            <v>189.09999999999997</v>
          </cell>
          <cell r="F21">
            <v>122.3</v>
          </cell>
          <cell r="G21">
            <v>25.4</v>
          </cell>
          <cell r="H21">
            <v>24.7</v>
          </cell>
          <cell r="I21">
            <v>16.7</v>
          </cell>
          <cell r="J21">
            <v>141.38</v>
          </cell>
          <cell r="K21">
            <v>80.099999999999994</v>
          </cell>
          <cell r="L21">
            <v>20.399999999999999</v>
          </cell>
          <cell r="M21">
            <v>30.1</v>
          </cell>
          <cell r="N21">
            <v>10.78</v>
          </cell>
          <cell r="O21">
            <v>183.62</v>
          </cell>
          <cell r="P21">
            <v>124.59</v>
          </cell>
          <cell r="Q21">
            <v>25</v>
          </cell>
          <cell r="R21">
            <v>25.65</v>
          </cell>
          <cell r="S21">
            <v>8.3800000000000008</v>
          </cell>
          <cell r="T21">
            <v>183.62</v>
          </cell>
          <cell r="U21">
            <v>124.84</v>
          </cell>
          <cell r="V21">
            <v>24.8</v>
          </cell>
          <cell r="W21">
            <v>25.62</v>
          </cell>
          <cell r="X21">
            <v>8.36</v>
          </cell>
          <cell r="Y21">
            <v>184.32999999999998</v>
          </cell>
          <cell r="Z21">
            <v>125.45</v>
          </cell>
          <cell r="AA21">
            <v>24.9</v>
          </cell>
          <cell r="AB21">
            <v>25.62</v>
          </cell>
          <cell r="AC21">
            <v>8.36</v>
          </cell>
          <cell r="AD21">
            <v>1.0038666811894128</v>
          </cell>
          <cell r="AE21">
            <v>1.0069026406613693</v>
          </cell>
          <cell r="AF21">
            <v>0.996</v>
          </cell>
          <cell r="AG21">
            <v>0.99883040935672529</v>
          </cell>
          <cell r="AH21">
            <v>0.9976133651551311</v>
          </cell>
        </row>
        <row r="22">
          <cell r="F22">
            <v>4.6975225657768389</v>
          </cell>
          <cell r="G22">
            <v>10.059405940594059</v>
          </cell>
          <cell r="H22">
            <v>12.137592137592138</v>
          </cell>
          <cell r="I22">
            <v>19.418604651162791</v>
          </cell>
          <cell r="K22">
            <v>3.095113893235959</v>
          </cell>
          <cell r="L22">
            <v>7.9217148182665413</v>
          </cell>
          <cell r="M22">
            <v>14.116874589625738</v>
          </cell>
          <cell r="N22">
            <v>16.495791889824023</v>
          </cell>
          <cell r="P22">
            <v>4.6302731188470219</v>
          </cell>
          <cell r="Q22">
            <v>9.5057034220532319</v>
          </cell>
          <cell r="R22">
            <v>11.6389872039205</v>
          </cell>
          <cell r="S22">
            <v>13.147160338876688</v>
          </cell>
          <cell r="U22">
            <v>4.632144500348784</v>
          </cell>
          <cell r="V22">
            <v>9.3429776974080774</v>
          </cell>
          <cell r="W22">
            <v>11.595383570943653</v>
          </cell>
          <cell r="X22">
            <v>13.103448275862068</v>
          </cell>
          <cell r="Z22">
            <v>4.6134044313689433</v>
          </cell>
          <cell r="AA22">
            <v>8.6823110987133454</v>
          </cell>
          <cell r="AB22">
            <v>11.462574381459444</v>
          </cell>
          <cell r="AC22">
            <v>13.107557227971151</v>
          </cell>
          <cell r="AD22">
            <v>0</v>
          </cell>
          <cell r="AE22">
            <v>0.99635686987676464</v>
          </cell>
          <cell r="AF22">
            <v>0.9133791275846439</v>
          </cell>
          <cell r="AG22">
            <v>0.98484294042340437</v>
          </cell>
          <cell r="AH22">
            <v>0.99698770609890341</v>
          </cell>
        </row>
        <row r="23">
          <cell r="E23">
            <v>0</v>
          </cell>
          <cell r="J23">
            <v>0</v>
          </cell>
          <cell r="O23">
            <v>0</v>
          </cell>
          <cell r="T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  <row r="24">
          <cell r="E24">
            <v>2956.4</v>
          </cell>
          <cell r="F24">
            <v>2481.1999999999998</v>
          </cell>
          <cell r="G24">
            <v>227.1</v>
          </cell>
          <cell r="H24">
            <v>178.8</v>
          </cell>
          <cell r="I24">
            <v>69.3</v>
          </cell>
          <cell r="J24">
            <v>2982.66</v>
          </cell>
          <cell r="K24">
            <v>2507.85</v>
          </cell>
          <cell r="L24">
            <v>237.12000000000003</v>
          </cell>
          <cell r="M24">
            <v>183.12000000000003</v>
          </cell>
          <cell r="N24">
            <v>54.569999999999993</v>
          </cell>
          <cell r="O24">
            <v>3054.27</v>
          </cell>
          <cell r="P24">
            <v>2566.1799999999998</v>
          </cell>
          <cell r="Q24">
            <v>238</v>
          </cell>
          <cell r="R24">
            <v>194.73</v>
          </cell>
          <cell r="S24">
            <v>55.36</v>
          </cell>
          <cell r="T24">
            <v>3061.6499999999996</v>
          </cell>
          <cell r="U24">
            <v>2570.2399999999998</v>
          </cell>
          <cell r="V24">
            <v>240.64</v>
          </cell>
          <cell r="W24">
            <v>195.32999999999998</v>
          </cell>
          <cell r="X24">
            <v>55.44</v>
          </cell>
          <cell r="Y24">
            <v>3109</v>
          </cell>
          <cell r="Z24">
            <v>2593.8000000000002</v>
          </cell>
          <cell r="AA24">
            <v>261.89</v>
          </cell>
          <cell r="AB24">
            <v>197.89</v>
          </cell>
          <cell r="AC24">
            <v>55.42</v>
          </cell>
          <cell r="AD24">
            <v>1.0179191754494528</v>
          </cell>
          <cell r="AE24">
            <v>1.0107630797527845</v>
          </cell>
          <cell r="AF24">
            <v>1.1003781512605042</v>
          </cell>
          <cell r="AG24">
            <v>1.016227597185847</v>
          </cell>
          <cell r="AH24">
            <v>1.0010838150289019</v>
          </cell>
        </row>
        <row r="25">
          <cell r="E25">
            <v>2540.0200000000004</v>
          </cell>
          <cell r="F25">
            <v>2214.92</v>
          </cell>
          <cell r="G25">
            <v>163</v>
          </cell>
          <cell r="H25">
            <v>92.8</v>
          </cell>
          <cell r="I25">
            <v>69.3</v>
          </cell>
          <cell r="J25">
            <v>2577.42</v>
          </cell>
          <cell r="K25">
            <v>2220.86</v>
          </cell>
          <cell r="L25">
            <v>184.22</v>
          </cell>
          <cell r="M25">
            <v>117.77</v>
          </cell>
          <cell r="N25">
            <v>54.57</v>
          </cell>
          <cell r="O25">
            <v>2641.31</v>
          </cell>
          <cell r="P25">
            <v>2271.66</v>
          </cell>
          <cell r="Q25">
            <v>183.3</v>
          </cell>
          <cell r="R25">
            <v>130.99</v>
          </cell>
          <cell r="S25">
            <v>55.36</v>
          </cell>
          <cell r="T25">
            <v>2309.1200000000003</v>
          </cell>
          <cell r="U25">
            <v>1945.73</v>
          </cell>
          <cell r="V25">
            <v>176.42</v>
          </cell>
          <cell r="W25">
            <v>131.53</v>
          </cell>
          <cell r="X25">
            <v>55.44</v>
          </cell>
          <cell r="Y25">
            <v>2340.4700000000003</v>
          </cell>
          <cell r="Z25">
            <v>1953.94</v>
          </cell>
          <cell r="AA25">
            <v>197</v>
          </cell>
          <cell r="AB25">
            <v>134.11000000000001</v>
          </cell>
          <cell r="AC25">
            <v>55.42</v>
          </cell>
          <cell r="AD25">
            <v>0.88610197212746722</v>
          </cell>
          <cell r="AE25">
            <v>0.86013752057966431</v>
          </cell>
          <cell r="AF25">
            <v>1.0747408619749044</v>
          </cell>
          <cell r="AG25">
            <v>1.0238186121077946</v>
          </cell>
          <cell r="AH25">
            <v>1.0010838150289019</v>
          </cell>
        </row>
        <row r="27">
          <cell r="E27">
            <v>0</v>
          </cell>
          <cell r="J27">
            <v>671.47</v>
          </cell>
          <cell r="K27">
            <v>671.47</v>
          </cell>
          <cell r="O27">
            <v>0</v>
          </cell>
          <cell r="T27">
            <v>685.35</v>
          </cell>
          <cell r="U27">
            <v>685.35</v>
          </cell>
          <cell r="Z27">
            <v>671.8</v>
          </cell>
          <cell r="AA27">
            <v>18.7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</row>
        <row r="28">
          <cell r="E28">
            <v>0</v>
          </cell>
          <cell r="J28">
            <v>151.71</v>
          </cell>
          <cell r="K28">
            <v>151.71</v>
          </cell>
          <cell r="O28">
            <v>0</v>
          </cell>
          <cell r="T28">
            <v>154.85</v>
          </cell>
          <cell r="U28">
            <v>154.85</v>
          </cell>
          <cell r="Z28">
            <v>157.71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11.376666666666701</v>
          </cell>
          <cell r="F29">
            <v>11.376666666666701</v>
          </cell>
          <cell r="J29">
            <v>0</v>
          </cell>
          <cell r="O29">
            <v>0</v>
          </cell>
          <cell r="T29">
            <v>338.62</v>
          </cell>
          <cell r="U29">
            <v>329.3</v>
          </cell>
          <cell r="V29">
            <v>9.32</v>
          </cell>
          <cell r="Y29">
            <v>351.19657534246574</v>
          </cell>
          <cell r="Z29">
            <v>341.51</v>
          </cell>
          <cell r="AA29">
            <v>9.686575342465753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E30">
            <v>0</v>
          </cell>
          <cell r="J30">
            <v>0</v>
          </cell>
          <cell r="O30">
            <v>0</v>
          </cell>
          <cell r="T30">
            <v>0</v>
          </cell>
          <cell r="Y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E31">
            <v>0</v>
          </cell>
          <cell r="J31">
            <v>0</v>
          </cell>
          <cell r="O31">
            <v>0</v>
          </cell>
          <cell r="T31">
            <v>0</v>
          </cell>
          <cell r="Y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F32">
            <v>3.3333333330460846E-3</v>
          </cell>
          <cell r="G32">
            <v>0</v>
          </cell>
          <cell r="H32">
            <v>0</v>
          </cell>
          <cell r="I32">
            <v>0</v>
          </cell>
          <cell r="K32">
            <v>-2.2737367544323206E-13</v>
          </cell>
          <cell r="L32">
            <v>3.5527136788005009E-14</v>
          </cell>
          <cell r="M32">
            <v>0</v>
          </cell>
          <cell r="N32">
            <v>-7.1054273576010019E-15</v>
          </cell>
          <cell r="P32">
            <v>0</v>
          </cell>
          <cell r="Q32">
            <v>-1.4210854715202004E-14</v>
          </cell>
          <cell r="R32">
            <v>0</v>
          </cell>
          <cell r="S32">
            <v>0</v>
          </cell>
          <cell r="U32">
            <v>-2.2737367544323206E-13</v>
          </cell>
          <cell r="V32">
            <v>0</v>
          </cell>
          <cell r="W32">
            <v>0</v>
          </cell>
          <cell r="X32">
            <v>0</v>
          </cell>
          <cell r="Z32">
            <v>1.4210854715202004E-13</v>
          </cell>
          <cell r="AA32">
            <v>3.4246575342322672E-3</v>
          </cell>
          <cell r="AB32">
            <v>0</v>
          </cell>
          <cell r="AC32">
            <v>0</v>
          </cell>
        </row>
      </sheetData>
      <sheetData sheetId="13">
        <row r="156">
          <cell r="D156">
            <v>106549.60230227243</v>
          </cell>
          <cell r="E156">
            <v>238020.58166942224</v>
          </cell>
          <cell r="F156">
            <v>658393.85568377026</v>
          </cell>
          <cell r="G156">
            <v>1555320.6013091037</v>
          </cell>
          <cell r="H156">
            <v>468268011.20132679</v>
          </cell>
          <cell r="I156">
            <v>5619216.1344159208</v>
          </cell>
        </row>
        <row r="157">
          <cell r="D157">
            <v>54.929555612919955</v>
          </cell>
          <cell r="E157">
            <v>135.18408608255615</v>
          </cell>
          <cell r="F157">
            <v>225.49329680739174</v>
          </cell>
          <cell r="G157">
            <v>421.69840649985559</v>
          </cell>
        </row>
        <row r="158">
          <cell r="D158">
            <v>2295.4499999999998</v>
          </cell>
          <cell r="E158">
            <v>206.68657534246574</v>
          </cell>
          <cell r="F158">
            <v>134.11000000000001</v>
          </cell>
          <cell r="G158">
            <v>55.42</v>
          </cell>
          <cell r="H158">
            <v>2691.6665753424659</v>
          </cell>
        </row>
        <row r="159">
          <cell r="D159">
            <v>17956.727999999999</v>
          </cell>
          <cell r="E159">
            <v>1415.105</v>
          </cell>
          <cell r="F159">
            <v>717</v>
          </cell>
          <cell r="G159">
            <v>398.65</v>
          </cell>
          <cell r="H159">
            <v>20487.483</v>
          </cell>
        </row>
        <row r="160">
          <cell r="D160">
            <v>218.3753356713479</v>
          </cell>
          <cell r="E160">
            <v>552.36013071196157</v>
          </cell>
          <cell r="F160">
            <v>1703.270702426646</v>
          </cell>
          <cell r="G160">
            <v>3016.3313243340622</v>
          </cell>
          <cell r="H160">
            <v>497.50497509586222</v>
          </cell>
        </row>
        <row r="161">
          <cell r="D161">
            <v>3921306.5045590913</v>
          </cell>
          <cell r="E161">
            <v>781647.5827711504</v>
          </cell>
          <cell r="F161">
            <v>1221245.0936399051</v>
          </cell>
          <cell r="G161">
            <v>1202460.4824457739</v>
          </cell>
          <cell r="H161">
            <v>7126659.6634159209</v>
          </cell>
        </row>
        <row r="162">
          <cell r="D162">
            <v>349</v>
          </cell>
          <cell r="E162">
            <v>370</v>
          </cell>
          <cell r="F162">
            <v>390</v>
          </cell>
          <cell r="G162">
            <v>410</v>
          </cell>
          <cell r="H162">
            <v>353.07233309235687</v>
          </cell>
        </row>
        <row r="163">
          <cell r="D163">
            <v>130.6246643286521</v>
          </cell>
          <cell r="E163">
            <v>-182.36013071196157</v>
          </cell>
          <cell r="F163">
            <v>-1313.270702426646</v>
          </cell>
          <cell r="G163">
            <v>-2606.3313243340622</v>
          </cell>
        </row>
        <row r="164">
          <cell r="D164">
            <v>2345591.5674409084</v>
          </cell>
          <cell r="E164">
            <v>-258058.73277115039</v>
          </cell>
          <cell r="F164">
            <v>-941615.09363990522</v>
          </cell>
          <cell r="G164">
            <v>-1039013.9824457738</v>
          </cell>
          <cell r="H164">
            <v>106903.75858407922</v>
          </cell>
        </row>
      </sheetData>
      <sheetData sheetId="14">
        <row r="8">
          <cell r="E8">
            <v>3717</v>
          </cell>
          <cell r="F8">
            <v>3717</v>
          </cell>
          <cell r="G8">
            <v>3717</v>
          </cell>
          <cell r="H8">
            <v>3205</v>
          </cell>
          <cell r="I8">
            <v>3209</v>
          </cell>
          <cell r="J8">
            <v>86.333064299165997</v>
          </cell>
          <cell r="K8">
            <v>100.12480499219969</v>
          </cell>
          <cell r="L8">
            <v>86.333064299165997</v>
          </cell>
          <cell r="M8">
            <v>86.333064299165997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3717</v>
          </cell>
          <cell r="F10">
            <v>3717</v>
          </cell>
          <cell r="G10">
            <v>3717</v>
          </cell>
          <cell r="H10">
            <v>3205</v>
          </cell>
          <cell r="I10">
            <v>3209</v>
          </cell>
          <cell r="J10">
            <v>86.333064299165997</v>
          </cell>
          <cell r="K10">
            <v>100.12480499219969</v>
          </cell>
          <cell r="L10">
            <v>86.333064299165997</v>
          </cell>
          <cell r="M10">
            <v>86.333064299165997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2806.65</v>
          </cell>
          <cell r="F12">
            <v>2803.41</v>
          </cell>
          <cell r="G12">
            <v>2807</v>
          </cell>
          <cell r="H12">
            <v>2823.34</v>
          </cell>
          <cell r="I12">
            <v>2874.4720000000002</v>
          </cell>
          <cell r="J12">
            <v>102.40370502315641</v>
          </cell>
          <cell r="K12">
            <v>101.81104649103546</v>
          </cell>
          <cell r="L12">
            <v>102.4164751572159</v>
          </cell>
          <cell r="M12">
            <v>102.53484149660592</v>
          </cell>
        </row>
        <row r="13">
          <cell r="E13">
            <v>75.508474576271183</v>
          </cell>
          <cell r="F13">
            <v>75.421307506053267</v>
          </cell>
          <cell r="G13">
            <v>75.517890772128055</v>
          </cell>
          <cell r="H13">
            <v>88.091731669266764</v>
          </cell>
          <cell r="I13">
            <v>89.575319414147714</v>
          </cell>
          <cell r="J13">
            <v>118.61469977284898</v>
          </cell>
          <cell r="K13">
            <v>101.68413960852871</v>
          </cell>
          <cell r="L13">
            <v>118.62949148001604</v>
          </cell>
          <cell r="M13">
            <v>118.76659577528335</v>
          </cell>
        </row>
        <row r="14">
          <cell r="I14">
            <v>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E15">
            <v>2806.65</v>
          </cell>
          <cell r="F15">
            <v>2803.41</v>
          </cell>
          <cell r="G15">
            <v>2807</v>
          </cell>
          <cell r="H15">
            <v>2823.34</v>
          </cell>
          <cell r="I15">
            <v>2874.4720000000002</v>
          </cell>
          <cell r="J15">
            <v>102.40370502315641</v>
          </cell>
          <cell r="K15">
            <v>101.81104649103546</v>
          </cell>
          <cell r="L15">
            <v>102.4164751572159</v>
          </cell>
          <cell r="M15">
            <v>102.53484149660592</v>
          </cell>
        </row>
        <row r="17">
          <cell r="E17">
            <v>3482.01</v>
          </cell>
          <cell r="F17">
            <v>4155.3</v>
          </cell>
          <cell r="G17">
            <v>3725.75</v>
          </cell>
          <cell r="H17">
            <v>4747.5</v>
          </cell>
          <cell r="I17">
            <v>5134.9220000000005</v>
          </cell>
          <cell r="J17">
            <v>137.82250553579817</v>
          </cell>
          <cell r="K17">
            <v>108.16054765666141</v>
          </cell>
          <cell r="L17">
            <v>147.4700532163894</v>
          </cell>
          <cell r="M17">
            <v>123.57524125815225</v>
          </cell>
        </row>
        <row r="18">
          <cell r="E18">
            <v>5</v>
          </cell>
          <cell r="F18">
            <v>6.56</v>
          </cell>
          <cell r="G18">
            <v>5.2</v>
          </cell>
          <cell r="H18">
            <v>6.91</v>
          </cell>
          <cell r="I18">
            <v>6.9</v>
          </cell>
          <cell r="J18">
            <v>132.69230769230768</v>
          </cell>
          <cell r="K18">
            <v>99.855282199710572</v>
          </cell>
          <cell r="L18">
            <v>138</v>
          </cell>
          <cell r="M18">
            <v>105.18292682926831</v>
          </cell>
        </row>
        <row r="19">
          <cell r="E19">
            <v>1.835302</v>
          </cell>
          <cell r="F19">
            <v>1.86802</v>
          </cell>
          <cell r="G19">
            <v>1.84</v>
          </cell>
          <cell r="H19">
            <v>1.86941</v>
          </cell>
          <cell r="I19">
            <v>1.8689331</v>
          </cell>
          <cell r="J19">
            <v>101.57245108695652</v>
          </cell>
          <cell r="K19">
            <v>99.974489277365592</v>
          </cell>
          <cell r="L19">
            <v>101.83245591188808</v>
          </cell>
          <cell r="M19">
            <v>100.04888063296966</v>
          </cell>
        </row>
        <row r="20">
          <cell r="E20">
            <v>6390.5399170200008</v>
          </cell>
          <cell r="F20">
            <v>7762.1835060000003</v>
          </cell>
          <cell r="G20">
            <v>6855.38</v>
          </cell>
          <cell r="H20">
            <v>8875.0239750000001</v>
          </cell>
          <cell r="I20">
            <v>9596.8256917182007</v>
          </cell>
          <cell r="J20">
            <v>139.98969702216655</v>
          </cell>
          <cell r="K20">
            <v>108.13295511934886</v>
          </cell>
          <cell r="L20">
            <v>150.1723769248176</v>
          </cell>
          <cell r="M20">
            <v>123.63564561827303</v>
          </cell>
        </row>
        <row r="22">
          <cell r="E22">
            <v>12.5</v>
          </cell>
          <cell r="F22">
            <v>12.5</v>
          </cell>
          <cell r="G22">
            <v>12.522</v>
          </cell>
          <cell r="H22">
            <v>12.5</v>
          </cell>
          <cell r="I22">
            <v>12.5</v>
          </cell>
          <cell r="J22">
            <v>99.824309215780232</v>
          </cell>
          <cell r="K22">
            <v>100</v>
          </cell>
          <cell r="L22">
            <v>100</v>
          </cell>
          <cell r="M22">
            <v>100</v>
          </cell>
        </row>
        <row r="23">
          <cell r="E23">
            <v>798.81748962749998</v>
          </cell>
          <cell r="F23">
            <v>970.27293825000004</v>
          </cell>
          <cell r="G23">
            <v>858.43068360000007</v>
          </cell>
          <cell r="H23">
            <v>1109.377996875</v>
          </cell>
          <cell r="I23">
            <v>1199.6032114647751</v>
          </cell>
          <cell r="J23">
            <v>139.74374802564139</v>
          </cell>
          <cell r="K23">
            <v>108.13295511934886</v>
          </cell>
          <cell r="L23">
            <v>150.17237692481763</v>
          </cell>
          <cell r="M23">
            <v>123.63564561827303</v>
          </cell>
        </row>
        <row r="25">
          <cell r="E25">
            <v>75</v>
          </cell>
          <cell r="F25">
            <v>66.902000000000001</v>
          </cell>
          <cell r="G25">
            <v>75.006500000000003</v>
          </cell>
          <cell r="H25">
            <v>67.124600000000001</v>
          </cell>
          <cell r="I25">
            <v>75</v>
          </cell>
          <cell r="J25">
            <v>99.991334084379346</v>
          </cell>
          <cell r="K25">
            <v>111.73250939297962</v>
          </cell>
          <cell r="L25">
            <v>100</v>
          </cell>
          <cell r="M25">
            <v>112.10427192012197</v>
          </cell>
        </row>
        <row r="26">
          <cell r="E26">
            <v>5392.0180549856268</v>
          </cell>
          <cell r="F26">
            <v>5842.1880103321346</v>
          </cell>
          <cell r="G26">
            <v>5785.8594103944351</v>
          </cell>
          <cell r="H26">
            <v>6701.9898860132062</v>
          </cell>
          <cell r="I26">
            <v>8097.3216773872318</v>
          </cell>
          <cell r="J26">
            <v>139.95019759450426</v>
          </cell>
          <cell r="K26">
            <v>120.8196642356329</v>
          </cell>
          <cell r="L26">
            <v>150.17237692481754</v>
          </cell>
          <cell r="M26">
            <v>138.60084035410716</v>
          </cell>
        </row>
        <row r="28">
          <cell r="E28">
            <v>14</v>
          </cell>
          <cell r="F28">
            <v>14.5</v>
          </cell>
          <cell r="G28">
            <v>15.009</v>
          </cell>
          <cell r="H28">
            <v>14.5</v>
          </cell>
          <cell r="I28">
            <v>15</v>
          </cell>
          <cell r="J28">
            <v>99.940035978412951</v>
          </cell>
          <cell r="K28">
            <v>103.44827586206897</v>
          </cell>
          <cell r="L28">
            <v>107.14285714285714</v>
          </cell>
          <cell r="M28">
            <v>103.44827586206897</v>
          </cell>
        </row>
        <row r="29">
          <cell r="E29">
            <v>894.67558838280002</v>
          </cell>
          <cell r="F29">
            <v>1125.5166083700001</v>
          </cell>
          <cell r="G29">
            <v>1028.9239841999999</v>
          </cell>
          <cell r="H29">
            <v>1286.878476375</v>
          </cell>
          <cell r="I29">
            <v>1439.5238537577302</v>
          </cell>
          <cell r="J29">
            <v>139.90575357002456</v>
          </cell>
          <cell r="K29">
            <v>111.86167770967124</v>
          </cell>
          <cell r="L29">
            <v>160.89897527659031</v>
          </cell>
          <cell r="M29">
            <v>127.89894374304107</v>
          </cell>
        </row>
        <row r="31">
          <cell r="E31">
            <v>33</v>
          </cell>
          <cell r="F31">
            <v>10</v>
          </cell>
          <cell r="G31">
            <v>33.008899999999997</v>
          </cell>
          <cell r="H31">
            <v>10.373340000000001</v>
          </cell>
          <cell r="I31">
            <v>33</v>
          </cell>
          <cell r="J31">
            <v>99.973037574714709</v>
          </cell>
          <cell r="K31">
            <v>318.12318886684517</v>
          </cell>
          <cell r="L31">
            <v>100</v>
          </cell>
          <cell r="M31">
            <v>330</v>
          </cell>
        </row>
        <row r="32">
          <cell r="E32">
            <v>2108.8781726166003</v>
          </cell>
          <cell r="F32">
            <v>776.21835060000001</v>
          </cell>
          <cell r="G32">
            <v>2262.8855288199998</v>
          </cell>
          <cell r="H32">
            <v>920.63641200826498</v>
          </cell>
          <cell r="I32">
            <v>3166.9524782670064</v>
          </cell>
          <cell r="J32">
            <v>139.95195240469985</v>
          </cell>
          <cell r="K32">
            <v>343.99600504162714</v>
          </cell>
          <cell r="L32">
            <v>150.1723769248176</v>
          </cell>
          <cell r="M32">
            <v>407.99763054030097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>
            <v>15584.929222632529</v>
          </cell>
          <cell r="F42">
            <v>16476.379413552135</v>
          </cell>
          <cell r="G42">
            <v>16791.479607014437</v>
          </cell>
          <cell r="H42">
            <v>18893.906746271474</v>
          </cell>
          <cell r="I42">
            <v>23500.226912594946</v>
          </cell>
          <cell r="J42">
            <v>139.95328263256809</v>
          </cell>
          <cell r="K42">
            <v>124.37992432259932</v>
          </cell>
          <cell r="L42">
            <v>150.7881529450116</v>
          </cell>
          <cell r="M42">
            <v>142.62979944043752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F46">
            <v>313.5</v>
          </cell>
          <cell r="H46">
            <v>281</v>
          </cell>
          <cell r="I46">
            <v>300</v>
          </cell>
          <cell r="J46">
            <v>0</v>
          </cell>
          <cell r="K46">
            <v>106.76156583629893</v>
          </cell>
          <cell r="L46">
            <v>0</v>
          </cell>
          <cell r="M46">
            <v>95.693779904306226</v>
          </cell>
        </row>
        <row r="48"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>
            <v>12</v>
          </cell>
        </row>
        <row r="50">
          <cell r="E50">
            <v>524897.29923241911</v>
          </cell>
          <cell r="F50">
            <v>554594.06174095429</v>
          </cell>
          <cell r="G50">
            <v>565604.19908267423</v>
          </cell>
          <cell r="H50">
            <v>640408.07207621727</v>
          </cell>
          <cell r="I50">
            <v>810908.93104680744</v>
          </cell>
          <cell r="J50">
            <v>143.37038734188695</v>
          </cell>
          <cell r="K50">
            <v>126.62378355379292</v>
          </cell>
          <cell r="L50">
            <v>154.48906523859733</v>
          </cell>
          <cell r="M50">
            <v>146.21666313938562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</sheetData>
      <sheetData sheetId="15">
        <row r="8">
          <cell r="E8">
            <v>6731020.4843699988</v>
          </cell>
          <cell r="F8">
            <v>7579654.9740000004</v>
          </cell>
          <cell r="G8">
            <v>7113747.9634699998</v>
          </cell>
          <cell r="H8">
            <v>8337466.0739999991</v>
          </cell>
          <cell r="I8">
            <v>9934635.1739999987</v>
          </cell>
          <cell r="J8">
            <v>9934635.1739999987</v>
          </cell>
          <cell r="K8">
            <v>9934635.1739999987</v>
          </cell>
          <cell r="L8">
            <v>9934635.1739999987</v>
          </cell>
          <cell r="M8">
            <v>9934635.1739999987</v>
          </cell>
          <cell r="N8">
            <v>139.65402239460286</v>
          </cell>
          <cell r="O8">
            <v>119.15652892406601</v>
          </cell>
          <cell r="P8">
            <v>147.59478443230213</v>
          </cell>
          <cell r="Q8">
            <v>131.06975460067952</v>
          </cell>
        </row>
        <row r="9">
          <cell r="E9">
            <v>429320.48</v>
          </cell>
          <cell r="F9">
            <v>1203238.774</v>
          </cell>
          <cell r="G9">
            <v>500479.35399999999</v>
          </cell>
          <cell r="H9">
            <v>1269876.074</v>
          </cell>
          <cell r="I9">
            <v>1326406.3740000001</v>
          </cell>
          <cell r="J9">
            <v>1326406.3740000001</v>
          </cell>
          <cell r="K9">
            <v>1326406.3740000001</v>
          </cell>
          <cell r="L9">
            <v>1326406.3740000001</v>
          </cell>
          <cell r="M9">
            <v>1326406.3740000001</v>
          </cell>
          <cell r="N9">
            <v>265.02719111166374</v>
          </cell>
          <cell r="O9">
            <v>104.45163911325099</v>
          </cell>
          <cell r="P9">
            <v>308.95483346147381</v>
          </cell>
          <cell r="Q9">
            <v>110.23633900946747</v>
          </cell>
        </row>
        <row r="10">
          <cell r="E10">
            <v>105489.81299999999</v>
          </cell>
          <cell r="F10">
            <v>61936</v>
          </cell>
          <cell r="G10">
            <v>114955.315</v>
          </cell>
          <cell r="H10">
            <v>91467</v>
          </cell>
          <cell r="I10">
            <v>91467</v>
          </cell>
          <cell r="J10">
            <v>91467</v>
          </cell>
          <cell r="K10">
            <v>91467</v>
          </cell>
          <cell r="L10">
            <v>91467</v>
          </cell>
          <cell r="M10">
            <v>91467</v>
          </cell>
          <cell r="N10">
            <v>79.567438878315457</v>
          </cell>
          <cell r="O10">
            <v>100</v>
          </cell>
          <cell r="P10">
            <v>86.706950556448533</v>
          </cell>
          <cell r="Q10">
            <v>147.67986308447431</v>
          </cell>
        </row>
        <row r="11">
          <cell r="F11">
            <v>4300834.4000000004</v>
          </cell>
          <cell r="G11">
            <v>0</v>
          </cell>
          <cell r="H11">
            <v>4444218.8</v>
          </cell>
          <cell r="I11">
            <v>4832159.8</v>
          </cell>
          <cell r="J11">
            <v>4832159.8</v>
          </cell>
          <cell r="K11">
            <v>4832159.8</v>
          </cell>
          <cell r="L11">
            <v>4832159.8</v>
          </cell>
          <cell r="M11">
            <v>4832159.8</v>
          </cell>
          <cell r="N11">
            <v>100</v>
          </cell>
          <cell r="O11">
            <v>108.72911567720294</v>
          </cell>
          <cell r="P11">
            <v>100</v>
          </cell>
          <cell r="Q11">
            <v>112.35400739912235</v>
          </cell>
        </row>
        <row r="12">
          <cell r="E12">
            <v>6060735.1583699994</v>
          </cell>
          <cell r="F12">
            <v>1606358.6</v>
          </cell>
          <cell r="G12">
            <v>6340066.9634699998</v>
          </cell>
          <cell r="H12">
            <v>2013086.7999999998</v>
          </cell>
          <cell r="I12">
            <v>3082254.5</v>
          </cell>
          <cell r="J12">
            <v>3082254.5</v>
          </cell>
          <cell r="K12">
            <v>3082254.5</v>
          </cell>
          <cell r="L12">
            <v>3082254.5</v>
          </cell>
          <cell r="M12">
            <v>3082254.5</v>
          </cell>
          <cell r="N12">
            <v>48.615488097511239</v>
          </cell>
          <cell r="O12">
            <v>153.11085940258513</v>
          </cell>
          <cell r="P12">
            <v>50.856115957209305</v>
          </cell>
          <cell r="Q12">
            <v>191.87835767181747</v>
          </cell>
        </row>
        <row r="13">
          <cell r="E13">
            <v>5854777.7247399995</v>
          </cell>
          <cell r="F13">
            <v>1529086.6</v>
          </cell>
          <cell r="G13">
            <v>6058180.3098499998</v>
          </cell>
          <cell r="H13">
            <v>1906351.7</v>
          </cell>
          <cell r="I13">
            <v>2969028.8</v>
          </cell>
          <cell r="J13">
            <v>2969028.8</v>
          </cell>
          <cell r="K13">
            <v>2969028.8</v>
          </cell>
          <cell r="L13">
            <v>2969028.8</v>
          </cell>
          <cell r="M13">
            <v>2969028.8</v>
          </cell>
          <cell r="N13">
            <v>49.008590833334125</v>
          </cell>
          <cell r="O13">
            <v>155.74402142060143</v>
          </cell>
          <cell r="P13">
            <v>50.711212954405525</v>
          </cell>
          <cell r="Q13">
            <v>194.17008820821528</v>
          </cell>
        </row>
        <row r="14">
          <cell r="E14">
            <v>54947.050039999995</v>
          </cell>
          <cell r="F14">
            <v>24634.9</v>
          </cell>
          <cell r="G14">
            <v>81840.96789</v>
          </cell>
          <cell r="H14">
            <v>34985.5</v>
          </cell>
          <cell r="I14">
            <v>34985.5</v>
          </cell>
          <cell r="J14">
            <v>34985.5</v>
          </cell>
          <cell r="K14">
            <v>34985.5</v>
          </cell>
          <cell r="L14">
            <v>34985.5</v>
          </cell>
          <cell r="M14">
            <v>34985.5</v>
          </cell>
          <cell r="N14">
            <v>42.748150348151995</v>
          </cell>
          <cell r="O14">
            <v>100</v>
          </cell>
          <cell r="P14">
            <v>63.671298048815153</v>
          </cell>
          <cell r="Q14">
            <v>142.01600168866119</v>
          </cell>
        </row>
        <row r="15">
          <cell r="E15">
            <v>67241.504939999999</v>
          </cell>
          <cell r="F15">
            <v>40423.5</v>
          </cell>
          <cell r="G15">
            <v>123577.76702</v>
          </cell>
          <cell r="H15">
            <v>54804.7</v>
          </cell>
          <cell r="I15">
            <v>58898</v>
          </cell>
          <cell r="J15">
            <v>58898</v>
          </cell>
          <cell r="K15">
            <v>58898</v>
          </cell>
          <cell r="L15">
            <v>58898</v>
          </cell>
          <cell r="M15">
            <v>58898</v>
          </cell>
          <cell r="N15">
            <v>47.660676689899944</v>
          </cell>
          <cell r="O15">
            <v>107.46888496789508</v>
          </cell>
          <cell r="P15">
            <v>87.591733784892284</v>
          </cell>
          <cell r="Q15">
            <v>145.70237609311417</v>
          </cell>
        </row>
        <row r="16">
          <cell r="E16">
            <v>32747.272789999999</v>
          </cell>
          <cell r="F16">
            <v>12213.6</v>
          </cell>
          <cell r="G16">
            <v>40381.493710000002</v>
          </cell>
          <cell r="H16">
            <v>16944.900000000001</v>
          </cell>
          <cell r="I16">
            <v>19342.2</v>
          </cell>
          <cell r="J16">
            <v>19342.2</v>
          </cell>
          <cell r="K16">
            <v>19342.2</v>
          </cell>
          <cell r="L16">
            <v>19342.2</v>
          </cell>
          <cell r="M16">
            <v>19342.2</v>
          </cell>
          <cell r="N16">
            <v>47.898673929464209</v>
          </cell>
          <cell r="O16">
            <v>114.14761963776712</v>
          </cell>
          <cell r="P16">
            <v>59.065071232150082</v>
          </cell>
          <cell r="Q16">
            <v>158.36608370996265</v>
          </cell>
        </row>
        <row r="17">
          <cell r="E17">
            <v>51021.605860000003</v>
          </cell>
          <cell r="G17">
            <v>36086.425000000003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E18">
            <v>64633.875999999997</v>
          </cell>
          <cell r="F18">
            <v>55112.5</v>
          </cell>
          <cell r="G18">
            <v>74088.892999999996</v>
          </cell>
          <cell r="H18">
            <v>76124.5</v>
          </cell>
          <cell r="I18">
            <v>107828.1</v>
          </cell>
          <cell r="J18">
            <v>107828.1</v>
          </cell>
          <cell r="K18">
            <v>107828.1</v>
          </cell>
          <cell r="L18">
            <v>107828.1</v>
          </cell>
          <cell r="M18">
            <v>107828.1</v>
          </cell>
          <cell r="N18">
            <v>145.5388191587638</v>
          </cell>
          <cell r="O18">
            <v>141.64703873260251</v>
          </cell>
          <cell r="P18">
            <v>166.82907891830595</v>
          </cell>
          <cell r="Q18">
            <v>195.65089589476074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F20">
            <v>44735.5</v>
          </cell>
          <cell r="G20">
            <v>0</v>
          </cell>
          <cell r="H20">
            <v>47294.8</v>
          </cell>
          <cell r="I20">
            <v>47294.8</v>
          </cell>
          <cell r="J20">
            <v>47294.8</v>
          </cell>
          <cell r="K20">
            <v>47294.8</v>
          </cell>
          <cell r="L20">
            <v>47294.8</v>
          </cell>
          <cell r="M20">
            <v>47294.8</v>
          </cell>
          <cell r="N20">
            <v>100</v>
          </cell>
          <cell r="O20">
            <v>100</v>
          </cell>
          <cell r="P20">
            <v>100</v>
          </cell>
          <cell r="Q20">
            <v>105.72095986409005</v>
          </cell>
        </row>
        <row r="21">
          <cell r="E21">
            <v>70841.157000000007</v>
          </cell>
          <cell r="F21">
            <v>307439.2</v>
          </cell>
          <cell r="G21">
            <v>84157.437999999995</v>
          </cell>
          <cell r="H21">
            <v>395398.1</v>
          </cell>
          <cell r="I21">
            <v>447224.6</v>
          </cell>
          <cell r="J21">
            <v>447224.6</v>
          </cell>
          <cell r="K21">
            <v>447224.6</v>
          </cell>
          <cell r="L21">
            <v>447224.6</v>
          </cell>
          <cell r="M21">
            <v>447224.6</v>
          </cell>
          <cell r="N21">
            <v>531.41422865082939</v>
          </cell>
          <cell r="O21">
            <v>113.10742262039196</v>
          </cell>
          <cell r="P21">
            <v>631.30617700103335</v>
          </cell>
          <cell r="Q21">
            <v>145.46765669439679</v>
          </cell>
        </row>
        <row r="23">
          <cell r="E23">
            <v>342962</v>
          </cell>
          <cell r="F23">
            <v>910950.10000000009</v>
          </cell>
          <cell r="G23">
            <v>712641.95600000012</v>
          </cell>
          <cell r="H23">
            <v>1597169.1000000003</v>
          </cell>
          <cell r="I23">
            <v>2319456.2000000002</v>
          </cell>
          <cell r="J23">
            <v>0</v>
          </cell>
          <cell r="K23">
            <v>0</v>
          </cell>
          <cell r="L23">
            <v>0</v>
          </cell>
          <cell r="M23">
            <v>2319456.2000000002</v>
          </cell>
          <cell r="N23">
            <v>325.4728662088483</v>
          </cell>
          <cell r="O23">
            <v>145.22295729362656</v>
          </cell>
          <cell r="P23">
            <v>676.30122287600386</v>
          </cell>
          <cell r="Q23">
            <v>254.61945720188183</v>
          </cell>
        </row>
        <row r="24">
          <cell r="E24">
            <v>17321</v>
          </cell>
          <cell r="F24">
            <v>178870.2</v>
          </cell>
          <cell r="G24">
            <v>18206.3</v>
          </cell>
          <cell r="H24">
            <v>56530.3</v>
          </cell>
          <cell r="I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E25">
            <v>0</v>
          </cell>
          <cell r="F25">
            <v>30741.8</v>
          </cell>
          <cell r="G25">
            <v>19787.099999999999</v>
          </cell>
          <cell r="I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150547.70000000001</v>
          </cell>
          <cell r="G26">
            <v>0</v>
          </cell>
          <cell r="H26">
            <v>387941</v>
          </cell>
          <cell r="I26">
            <v>491555.5</v>
          </cell>
          <cell r="M26">
            <v>491555.5</v>
          </cell>
          <cell r="N26">
            <v>100</v>
          </cell>
          <cell r="O26">
            <v>126.70882943540384</v>
          </cell>
          <cell r="P26">
            <v>100</v>
          </cell>
          <cell r="Q26">
            <v>326.51146447272191</v>
          </cell>
        </row>
        <row r="27">
          <cell r="E27">
            <v>294263</v>
          </cell>
          <cell r="F27">
            <v>432560.1</v>
          </cell>
          <cell r="G27">
            <v>661123.86600000004</v>
          </cell>
          <cell r="H27">
            <v>1069167.7000000002</v>
          </cell>
          <cell r="I27">
            <v>1827900.7000000002</v>
          </cell>
          <cell r="J27">
            <v>0</v>
          </cell>
          <cell r="K27">
            <v>0</v>
          </cell>
          <cell r="L27">
            <v>0</v>
          </cell>
          <cell r="M27">
            <v>1827900.7000000002</v>
          </cell>
          <cell r="N27">
            <v>276.48384727953538</v>
          </cell>
          <cell r="O27">
            <v>170.96482619143842</v>
          </cell>
          <cell r="P27">
            <v>621.17925121405005</v>
          </cell>
          <cell r="Q27">
            <v>422.5772788567416</v>
          </cell>
        </row>
        <row r="28">
          <cell r="E28">
            <v>215531</v>
          </cell>
          <cell r="F28">
            <v>402964.9</v>
          </cell>
          <cell r="G28">
            <v>535643.91899999999</v>
          </cell>
          <cell r="H28">
            <v>1062677.1000000001</v>
          </cell>
          <cell r="I28">
            <v>1761621.1</v>
          </cell>
          <cell r="M28">
            <v>1761621.1</v>
          </cell>
          <cell r="N28">
            <v>328.87913733601073</v>
          </cell>
          <cell r="O28">
            <v>165.77200167388568</v>
          </cell>
          <cell r="P28">
            <v>817.34001141367139</v>
          </cell>
          <cell r="Q28">
            <v>437.16489947387475</v>
          </cell>
        </row>
        <row r="29">
          <cell r="E29">
            <v>5932</v>
          </cell>
          <cell r="F29">
            <v>10415.799999999999</v>
          </cell>
          <cell r="G29">
            <v>86867.556999999986</v>
          </cell>
          <cell r="I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E30">
            <v>42929</v>
          </cell>
          <cell r="F30">
            <v>14448.1</v>
          </cell>
          <cell r="G30">
            <v>29108.89</v>
          </cell>
          <cell r="H30">
            <v>4093.3</v>
          </cell>
          <cell r="I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E31">
            <v>22000</v>
          </cell>
          <cell r="F31">
            <v>4731.3</v>
          </cell>
          <cell r="G31">
            <v>1372.7</v>
          </cell>
          <cell r="H31">
            <v>2397.3000000000002</v>
          </cell>
          <cell r="I31">
            <v>66279.600000000006</v>
          </cell>
          <cell r="M31">
            <v>66279.600000000006</v>
          </cell>
          <cell r="N31">
            <v>4828.4111604866321</v>
          </cell>
          <cell r="O31">
            <v>2764.7603553998247</v>
          </cell>
          <cell r="P31">
            <v>301.27090909090907</v>
          </cell>
          <cell r="Q31">
            <v>1400.8750237778202</v>
          </cell>
        </row>
        <row r="32">
          <cell r="E32">
            <v>7871</v>
          </cell>
          <cell r="G32">
            <v>8130.8</v>
          </cell>
          <cell r="I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E33">
            <v>22466</v>
          </cell>
          <cell r="F33">
            <v>23332.9</v>
          </cell>
          <cell r="G33">
            <v>2539.422</v>
          </cell>
          <cell r="H33">
            <v>31703.599999999999</v>
          </cell>
          <cell r="I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I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2831.8</v>
          </cell>
          <cell r="G35">
            <v>0</v>
          </cell>
          <cell r="I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E36">
            <v>8912</v>
          </cell>
          <cell r="F36">
            <v>92065.600000000006</v>
          </cell>
          <cell r="G36">
            <v>10985.268</v>
          </cell>
          <cell r="H36">
            <v>51826.5</v>
          </cell>
          <cell r="I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E38">
            <v>9970</v>
          </cell>
          <cell r="F38">
            <v>153139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F39">
            <v>112232.9</v>
          </cell>
          <cell r="G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F40">
            <v>1210.8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F41">
            <v>7163.3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E42">
            <v>9947</v>
          </cell>
          <cell r="F42">
            <v>25831.9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E43">
            <v>9947</v>
          </cell>
          <cell r="F43">
            <v>25699.8</v>
          </cell>
          <cell r="G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F44">
            <v>65.2</v>
          </cell>
          <cell r="G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66.900000000000006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G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G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E48">
            <v>23</v>
          </cell>
          <cell r="F48">
            <v>2320.9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F50">
            <v>272.5</v>
          </cell>
          <cell r="G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F51">
            <v>4106.7</v>
          </cell>
          <cell r="G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3">
          <cell r="E53">
            <v>6897516.4843699988</v>
          </cell>
          <cell r="F53">
            <v>7958560.6000000006</v>
          </cell>
          <cell r="G53">
            <v>7470068.94147</v>
          </cell>
          <cell r="H53">
            <v>9136050.6000000015</v>
          </cell>
          <cell r="I53">
            <v>10224567.198999999</v>
          </cell>
          <cell r="J53">
            <v>9934635.1739999987</v>
          </cell>
          <cell r="K53">
            <v>9934635.1739999987</v>
          </cell>
          <cell r="L53">
            <v>9934635.1739999987</v>
          </cell>
          <cell r="M53">
            <v>11094363.274</v>
          </cell>
          <cell r="N53">
            <v>136.87379968126444</v>
          </cell>
          <cell r="O53">
            <v>111.91452025232869</v>
          </cell>
          <cell r="P53">
            <v>148.23548768849204</v>
          </cell>
          <cell r="Q53">
            <v>128.47256825562147</v>
          </cell>
        </row>
        <row r="54">
          <cell r="E54">
            <v>437980.98</v>
          </cell>
          <cell r="F54">
            <v>1236557.3999999999</v>
          </cell>
          <cell r="G54">
            <v>509582.50400000002</v>
          </cell>
          <cell r="H54">
            <v>1298141.2</v>
          </cell>
          <cell r="I54">
            <v>1326406.3740000001</v>
          </cell>
          <cell r="J54">
            <v>1326406.3740000001</v>
          </cell>
          <cell r="K54">
            <v>1326406.3740000001</v>
          </cell>
          <cell r="L54">
            <v>1326406.3740000001</v>
          </cell>
          <cell r="M54">
            <v>1326406.3740000001</v>
          </cell>
          <cell r="N54">
            <v>260.2927619351704</v>
          </cell>
          <cell r="O54">
            <v>102.17735744000731</v>
          </cell>
          <cell r="P54">
            <v>302.84565644836908</v>
          </cell>
          <cell r="Q54">
            <v>107.26605768563596</v>
          </cell>
        </row>
        <row r="55">
          <cell r="E55">
            <v>105489.81299999999</v>
          </cell>
          <cell r="F55">
            <v>76701.5</v>
          </cell>
          <cell r="G55">
            <v>124848.86500000001</v>
          </cell>
          <cell r="H55">
            <v>91467</v>
          </cell>
          <cell r="I55">
            <v>91467</v>
          </cell>
          <cell r="J55">
            <v>91467</v>
          </cell>
          <cell r="K55">
            <v>91467</v>
          </cell>
          <cell r="L55">
            <v>91467</v>
          </cell>
          <cell r="M55">
            <v>91467</v>
          </cell>
          <cell r="N55">
            <v>73.262179836396584</v>
          </cell>
          <cell r="O55">
            <v>100</v>
          </cell>
          <cell r="P55">
            <v>86.706950556448533</v>
          </cell>
          <cell r="Q55">
            <v>119.25060135720943</v>
          </cell>
        </row>
        <row r="56">
          <cell r="E56">
            <v>0</v>
          </cell>
          <cell r="F56">
            <v>4372526.7</v>
          </cell>
          <cell r="G56">
            <v>0</v>
          </cell>
          <cell r="H56">
            <v>4638189.4000000004</v>
          </cell>
          <cell r="I56">
            <v>4893604.2374999998</v>
          </cell>
          <cell r="J56">
            <v>4832159.8</v>
          </cell>
          <cell r="K56">
            <v>4832159.8</v>
          </cell>
          <cell r="L56">
            <v>4832159.8</v>
          </cell>
          <cell r="M56">
            <v>5077937.55</v>
          </cell>
          <cell r="N56">
            <v>100</v>
          </cell>
          <cell r="O56">
            <v>105.50677894913044</v>
          </cell>
          <cell r="P56">
            <v>100</v>
          </cell>
          <cell r="Q56">
            <v>111.91708074647092</v>
          </cell>
        </row>
        <row r="57">
          <cell r="E57">
            <v>6202893.1583699994</v>
          </cell>
          <cell r="F57">
            <v>1809722.7</v>
          </cell>
          <cell r="G57">
            <v>6670628.89647</v>
          </cell>
          <cell r="H57">
            <v>2547670.6</v>
          </cell>
          <cell r="I57">
            <v>3310742.0874999999</v>
          </cell>
          <cell r="J57">
            <v>3082254.5</v>
          </cell>
          <cell r="K57">
            <v>3082254.5</v>
          </cell>
          <cell r="L57">
            <v>3082254.5</v>
          </cell>
          <cell r="M57">
            <v>3996204.85</v>
          </cell>
          <cell r="N57">
            <v>49.631633521870725</v>
          </cell>
          <cell r="O57">
            <v>129.95173267297585</v>
          </cell>
          <cell r="P57">
            <v>53.374159492535888</v>
          </cell>
          <cell r="Q57">
            <v>182.94195500227741</v>
          </cell>
        </row>
        <row r="58">
          <cell r="E58">
            <v>5957569.7247399995</v>
          </cell>
          <cell r="F58">
            <v>1717719.2</v>
          </cell>
          <cell r="G58">
            <v>6326002.2693499997</v>
          </cell>
          <cell r="H58">
            <v>2437690.2000000002</v>
          </cell>
          <cell r="I58">
            <v>3189231.4375</v>
          </cell>
          <cell r="J58">
            <v>2969028.8</v>
          </cell>
          <cell r="K58">
            <v>2969028.8</v>
          </cell>
          <cell r="L58">
            <v>2969028.8</v>
          </cell>
          <cell r="M58">
            <v>3849839.3499999996</v>
          </cell>
          <cell r="N58">
            <v>50.414642640140805</v>
          </cell>
          <cell r="O58">
            <v>130.83005533270799</v>
          </cell>
          <cell r="P58">
            <v>53.53242320028717</v>
          </cell>
          <cell r="Q58">
            <v>185.66663500646672</v>
          </cell>
        </row>
        <row r="59">
          <cell r="E59">
            <v>57913.050039999995</v>
          </cell>
          <cell r="F59">
            <v>29810.2</v>
          </cell>
          <cell r="G59">
            <v>125274.74638999999</v>
          </cell>
          <cell r="H59">
            <v>34985.5</v>
          </cell>
          <cell r="I59">
            <v>34985.5</v>
          </cell>
          <cell r="J59">
            <v>34985.5</v>
          </cell>
          <cell r="K59">
            <v>34985.5</v>
          </cell>
          <cell r="L59">
            <v>34985.5</v>
          </cell>
          <cell r="M59">
            <v>34985.5</v>
          </cell>
          <cell r="N59">
            <v>27.927017222676813</v>
          </cell>
          <cell r="O59">
            <v>100</v>
          </cell>
          <cell r="P59">
            <v>60.410391053201039</v>
          </cell>
          <cell r="Q59">
            <v>117.36083622384284</v>
          </cell>
        </row>
        <row r="60">
          <cell r="E60">
            <v>88706.004939999999</v>
          </cell>
          <cell r="F60">
            <v>47614.1</v>
          </cell>
          <cell r="G60">
            <v>138132.21202000001</v>
          </cell>
          <cell r="H60">
            <v>56851.3</v>
          </cell>
          <cell r="I60">
            <v>58898</v>
          </cell>
          <cell r="J60">
            <v>58898</v>
          </cell>
          <cell r="K60">
            <v>58898</v>
          </cell>
          <cell r="L60">
            <v>58898</v>
          </cell>
          <cell r="M60">
            <v>58898</v>
          </cell>
          <cell r="N60">
            <v>42.638859639395498</v>
          </cell>
          <cell r="O60">
            <v>103.60009357745557</v>
          </cell>
          <cell r="P60">
            <v>66.396857845010743</v>
          </cell>
          <cell r="Q60">
            <v>123.69865228997293</v>
          </cell>
        </row>
        <row r="61">
          <cell r="E61">
            <v>43747.272790000003</v>
          </cell>
          <cell r="F61">
            <v>14579.2</v>
          </cell>
          <cell r="G61">
            <v>41067.843710000001</v>
          </cell>
          <cell r="H61">
            <v>18143.599999999999</v>
          </cell>
          <cell r="I61">
            <v>27627.15</v>
          </cell>
          <cell r="J61">
            <v>19342.2</v>
          </cell>
          <cell r="K61">
            <v>19342.2</v>
          </cell>
          <cell r="L61">
            <v>19342.2</v>
          </cell>
          <cell r="M61">
            <v>52482</v>
          </cell>
          <cell r="N61">
            <v>67.271976086908126</v>
          </cell>
          <cell r="O61">
            <v>152.26939526885513</v>
          </cell>
          <cell r="P61">
            <v>63.151708067880222</v>
          </cell>
          <cell r="Q61">
            <v>189.49702315627744</v>
          </cell>
        </row>
        <row r="62">
          <cell r="E62">
            <v>54957.105860000003</v>
          </cell>
          <cell r="G62">
            <v>40151.825000000004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E63">
            <v>75855.375999999989</v>
          </cell>
          <cell r="F63">
            <v>65618.399999999994</v>
          </cell>
          <cell r="G63">
            <v>75358.603999999992</v>
          </cell>
          <cell r="H63">
            <v>91976.2</v>
          </cell>
          <cell r="I63">
            <v>107828.09999999999</v>
          </cell>
          <cell r="J63">
            <v>107828.1</v>
          </cell>
          <cell r="K63">
            <v>107828.1</v>
          </cell>
          <cell r="L63">
            <v>107828.1</v>
          </cell>
          <cell r="M63">
            <v>107828.1</v>
          </cell>
          <cell r="N63">
            <v>143.08664741188676</v>
          </cell>
          <cell r="O63">
            <v>117.23478465081183</v>
          </cell>
          <cell r="P63">
            <v>142.14958212058696</v>
          </cell>
          <cell r="Q63">
            <v>164.32601221608573</v>
          </cell>
        </row>
        <row r="64">
          <cell r="E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E65">
            <v>0</v>
          </cell>
          <cell r="F65">
            <v>46015.199999999997</v>
          </cell>
          <cell r="G65">
            <v>0</v>
          </cell>
          <cell r="H65">
            <v>47294.8</v>
          </cell>
          <cell r="I65">
            <v>47294.8</v>
          </cell>
          <cell r="J65">
            <v>47294.8</v>
          </cell>
          <cell r="K65">
            <v>47294.8</v>
          </cell>
          <cell r="L65">
            <v>47294.8</v>
          </cell>
          <cell r="M65">
            <v>47294.8</v>
          </cell>
          <cell r="N65">
            <v>100</v>
          </cell>
          <cell r="O65">
            <v>100</v>
          </cell>
          <cell r="P65">
            <v>100</v>
          </cell>
          <cell r="Q65">
            <v>102.78082025069979</v>
          </cell>
        </row>
        <row r="66">
          <cell r="E66">
            <v>75297.157000000007</v>
          </cell>
          <cell r="F66">
            <v>351418.7</v>
          </cell>
          <cell r="G66">
            <v>89650.072</v>
          </cell>
          <cell r="H66">
            <v>421311.4</v>
          </cell>
          <cell r="I66">
            <v>447224.60000000003</v>
          </cell>
          <cell r="J66">
            <v>447224.6</v>
          </cell>
          <cell r="K66">
            <v>447224.6</v>
          </cell>
          <cell r="L66">
            <v>447224.6</v>
          </cell>
          <cell r="M66">
            <v>447224.6</v>
          </cell>
          <cell r="N66">
            <v>498.85581798528841</v>
          </cell>
          <cell r="O66">
            <v>106.15060499193709</v>
          </cell>
          <cell r="P66">
            <v>593.94619640154542</v>
          </cell>
          <cell r="Q66">
            <v>127.2626072545371</v>
          </cell>
        </row>
        <row r="69">
          <cell r="E69">
            <v>5.7560000000000002</v>
          </cell>
          <cell r="F69">
            <v>5.1944999999999997</v>
          </cell>
          <cell r="G69">
            <v>4.594586745</v>
          </cell>
          <cell r="H69">
            <v>5.1915443999999997</v>
          </cell>
          <cell r="I69">
            <v>5.1915443999999997</v>
          </cell>
          <cell r="J69">
            <v>1.2978860999999999</v>
          </cell>
          <cell r="K69">
            <v>1.2978860999999999</v>
          </cell>
          <cell r="L69">
            <v>1.2978860999999999</v>
          </cell>
          <cell r="M69">
            <v>1.2978860999999999</v>
          </cell>
          <cell r="N69">
            <v>112.99262998243817</v>
          </cell>
          <cell r="O69">
            <v>100</v>
          </cell>
          <cell r="P69">
            <v>90.193613620569835</v>
          </cell>
          <cell r="Q69">
            <v>99.943101357204739</v>
          </cell>
        </row>
        <row r="70">
          <cell r="E70">
            <v>4.1890000000000001</v>
          </cell>
          <cell r="F70">
            <v>5.1440000000000001</v>
          </cell>
          <cell r="G70">
            <v>4.5944108259999998</v>
          </cell>
          <cell r="H70">
            <v>7.0786470000000001</v>
          </cell>
          <cell r="I70">
            <v>7.0786470000000001</v>
          </cell>
          <cell r="J70">
            <v>1.76966175</v>
          </cell>
          <cell r="K70">
            <v>1.76966175</v>
          </cell>
          <cell r="L70">
            <v>1.76966175</v>
          </cell>
          <cell r="M70">
            <v>1.76966175</v>
          </cell>
          <cell r="N70">
            <v>154.07083232395291</v>
          </cell>
          <cell r="O70">
            <v>100</v>
          </cell>
          <cell r="P70">
            <v>168.98178562902842</v>
          </cell>
          <cell r="Q70">
            <v>137.60977838258162</v>
          </cell>
        </row>
        <row r="71">
          <cell r="F71">
            <v>6.85</v>
          </cell>
          <cell r="H71">
            <v>6.8344444400000004</v>
          </cell>
          <cell r="I71">
            <v>6.8344444400000004</v>
          </cell>
          <cell r="J71">
            <v>1.7086111100000001</v>
          </cell>
          <cell r="K71">
            <v>1.7086111100000001</v>
          </cell>
          <cell r="L71">
            <v>1.7086111100000001</v>
          </cell>
          <cell r="M71">
            <v>1.7086111100000001</v>
          </cell>
          <cell r="N71">
            <v>100</v>
          </cell>
          <cell r="O71">
            <v>100</v>
          </cell>
          <cell r="P71">
            <v>100</v>
          </cell>
          <cell r="Q71">
            <v>99.772911532846734</v>
          </cell>
        </row>
        <row r="72">
          <cell r="E72">
            <v>7.0937072199999998</v>
          </cell>
          <cell r="F72">
            <v>5.7939999999999996</v>
          </cell>
          <cell r="G72">
            <v>6.8189931829999999</v>
          </cell>
          <cell r="H72">
            <v>5.843</v>
          </cell>
          <cell r="I72">
            <v>5.843</v>
          </cell>
          <cell r="J72">
            <v>1.46075</v>
          </cell>
          <cell r="K72">
            <v>1.46075</v>
          </cell>
          <cell r="L72">
            <v>1.46075</v>
          </cell>
          <cell r="M72">
            <v>1.46075</v>
          </cell>
          <cell r="N72">
            <v>85.687136549231539</v>
          </cell>
          <cell r="O72">
            <v>100</v>
          </cell>
          <cell r="P72">
            <v>82.368778676490123</v>
          </cell>
          <cell r="Q72">
            <v>100.84570245081119</v>
          </cell>
        </row>
        <row r="73">
          <cell r="E73">
            <v>7.39</v>
          </cell>
          <cell r="F73">
            <v>5.6239999999999997</v>
          </cell>
          <cell r="G73">
            <v>6.5756151439357424</v>
          </cell>
          <cell r="H73">
            <v>5.8334999999999999</v>
          </cell>
          <cell r="I73">
            <v>5.8334999999999999</v>
          </cell>
          <cell r="J73">
            <v>1.458375</v>
          </cell>
          <cell r="K73">
            <v>1.458375</v>
          </cell>
          <cell r="L73">
            <v>1.458375</v>
          </cell>
          <cell r="M73">
            <v>1.458375</v>
          </cell>
          <cell r="N73">
            <v>88.714133542013229</v>
          </cell>
          <cell r="O73">
            <v>100</v>
          </cell>
          <cell r="P73">
            <v>78.937753721244931</v>
          </cell>
          <cell r="Q73">
            <v>103.72510668563299</v>
          </cell>
        </row>
        <row r="74">
          <cell r="E74">
            <v>10.73</v>
          </cell>
          <cell r="F74">
            <v>10.63</v>
          </cell>
          <cell r="G74">
            <v>8.0895072629999998</v>
          </cell>
          <cell r="H74">
            <v>10.628</v>
          </cell>
          <cell r="I74">
            <v>10.1</v>
          </cell>
          <cell r="J74">
            <v>2.5249999999999999</v>
          </cell>
          <cell r="K74">
            <v>2.5249999999999999</v>
          </cell>
          <cell r="L74">
            <v>2.5249999999999999</v>
          </cell>
          <cell r="M74">
            <v>2.5249999999999999</v>
          </cell>
          <cell r="N74">
            <v>124.85309267470028</v>
          </cell>
          <cell r="O74">
            <v>95.031990967256291</v>
          </cell>
          <cell r="P74">
            <v>94.128611369990679</v>
          </cell>
          <cell r="Q74">
            <v>95.014111006585125</v>
          </cell>
        </row>
        <row r="75">
          <cell r="E75">
            <v>15.2</v>
          </cell>
          <cell r="F75">
            <v>6.8339999999999996</v>
          </cell>
          <cell r="G75">
            <v>7.1964044720006113</v>
          </cell>
          <cell r="H75">
            <v>13.414</v>
          </cell>
          <cell r="I75">
            <v>13.414</v>
          </cell>
          <cell r="J75">
            <v>3.3534999999999999</v>
          </cell>
          <cell r="K75">
            <v>3.3534999999999999</v>
          </cell>
          <cell r="L75">
            <v>3.3534999999999999</v>
          </cell>
          <cell r="M75">
            <v>3.3534999999999999</v>
          </cell>
          <cell r="N75">
            <v>186.39863910082431</v>
          </cell>
          <cell r="O75">
            <v>100</v>
          </cell>
          <cell r="P75">
            <v>88.25</v>
          </cell>
          <cell r="Q75">
            <v>196.28328943517707</v>
          </cell>
        </row>
        <row r="76">
          <cell r="E76">
            <v>14.71</v>
          </cell>
          <cell r="F76">
            <v>15.204000000000001</v>
          </cell>
          <cell r="G76">
            <v>15.597508902000001</v>
          </cell>
          <cell r="H76">
            <v>20.666444439999999</v>
          </cell>
          <cell r="I76">
            <v>20.666444439999999</v>
          </cell>
          <cell r="J76">
            <v>5.1666111099999998</v>
          </cell>
          <cell r="K76">
            <v>5.1666111099999998</v>
          </cell>
          <cell r="L76">
            <v>5.1666111099999998</v>
          </cell>
          <cell r="M76">
            <v>5.1666111099999998</v>
          </cell>
          <cell r="N76">
            <v>132.49836605222279</v>
          </cell>
          <cell r="O76">
            <v>100</v>
          </cell>
          <cell r="P76">
            <v>140.49248429639701</v>
          </cell>
          <cell r="Q76">
            <v>135.9276798210997</v>
          </cell>
        </row>
        <row r="77">
          <cell r="E77">
            <v>11.8</v>
          </cell>
          <cell r="G77">
            <v>10.820047000235768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E78">
            <v>15.1</v>
          </cell>
          <cell r="F78">
            <v>15.353</v>
          </cell>
          <cell r="G78">
            <v>14.808887106999999</v>
          </cell>
          <cell r="H78">
            <v>20.46</v>
          </cell>
          <cell r="I78">
            <v>20.46</v>
          </cell>
          <cell r="J78">
            <v>5.1150000000000002</v>
          </cell>
          <cell r="K78">
            <v>5.1150000000000002</v>
          </cell>
          <cell r="L78">
            <v>5.1150000000000002</v>
          </cell>
          <cell r="M78">
            <v>5.1150000000000002</v>
          </cell>
          <cell r="N78">
            <v>138.16028072986512</v>
          </cell>
          <cell r="O78">
            <v>100</v>
          </cell>
          <cell r="P78">
            <v>135.49668874172187</v>
          </cell>
          <cell r="Q78">
            <v>133.26385722660069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F80">
            <v>8.0839999999999996</v>
          </cell>
          <cell r="H80">
            <v>16.271000000000001</v>
          </cell>
          <cell r="I80">
            <v>16.271000000000001</v>
          </cell>
          <cell r="J80">
            <v>4.0677500000000002</v>
          </cell>
          <cell r="K80">
            <v>1.0169375</v>
          </cell>
          <cell r="L80">
            <v>0.25423437500000001</v>
          </cell>
          <cell r="M80">
            <v>6.3558593750000003E-2</v>
          </cell>
          <cell r="N80">
            <v>100</v>
          </cell>
          <cell r="O80">
            <v>100</v>
          </cell>
          <cell r="P80">
            <v>100</v>
          </cell>
          <cell r="Q80">
            <v>201.27412172191987</v>
          </cell>
        </row>
        <row r="81">
          <cell r="E81">
            <v>14</v>
          </cell>
          <cell r="F81">
            <v>8.0839999999999996</v>
          </cell>
          <cell r="G81">
            <v>21.695229999999999</v>
          </cell>
          <cell r="H81">
            <v>14.813000000000001</v>
          </cell>
          <cell r="I81">
            <v>21.308</v>
          </cell>
          <cell r="J81">
            <v>5.327</v>
          </cell>
          <cell r="K81">
            <v>1.33175</v>
          </cell>
          <cell r="L81">
            <v>0.3329375</v>
          </cell>
          <cell r="M81">
            <v>8.3234374999999999E-2</v>
          </cell>
          <cell r="N81">
            <v>98.215137613198848</v>
          </cell>
          <cell r="O81">
            <v>143.84662121109835</v>
          </cell>
          <cell r="P81">
            <v>152.19999999999999</v>
          </cell>
          <cell r="Q81">
            <v>263.58238495794166</v>
          </cell>
        </row>
        <row r="83">
          <cell r="E83">
            <v>491639.99705554865</v>
          </cell>
          <cell r="F83">
            <v>514754.860919</v>
          </cell>
          <cell r="G83">
            <v>514628.5695741754</v>
          </cell>
          <cell r="H83">
            <v>628645.59865715227</v>
          </cell>
          <cell r="I83">
            <v>728284.50871617824</v>
          </cell>
          <cell r="J83">
            <v>177683.6482590363</v>
          </cell>
          <cell r="K83">
            <v>158373.03175728628</v>
          </cell>
          <cell r="L83">
            <v>153545.37763184879</v>
          </cell>
          <cell r="M83">
            <v>169888.37978052243</v>
          </cell>
          <cell r="N83">
            <v>141.51653284985528</v>
          </cell>
          <cell r="O83">
            <v>115.84977454258238</v>
          </cell>
          <cell r="P83">
            <v>148.13369804692519</v>
          </cell>
          <cell r="Q83">
            <v>141.48181280230366</v>
          </cell>
        </row>
        <row r="84">
          <cell r="E84">
            <v>25210.185208800001</v>
          </cell>
          <cell r="F84">
            <v>64232.974142999992</v>
          </cell>
          <cell r="G84">
            <v>23413.210183623094</v>
          </cell>
          <cell r="H84">
            <v>67393.576772692788</v>
          </cell>
          <cell r="I84">
            <v>68860.975830640062</v>
          </cell>
          <cell r="J84">
            <v>17215.243957660015</v>
          </cell>
          <cell r="K84">
            <v>17215.243957660015</v>
          </cell>
          <cell r="L84">
            <v>17215.243957660015</v>
          </cell>
          <cell r="M84">
            <v>17215.243957660015</v>
          </cell>
          <cell r="N84">
            <v>294.11163736447577</v>
          </cell>
          <cell r="O84">
            <v>102.17735744000733</v>
          </cell>
          <cell r="P84">
            <v>273.14744124372032</v>
          </cell>
          <cell r="Q84">
            <v>107.20502475463284</v>
          </cell>
        </row>
        <row r="85">
          <cell r="E85">
            <v>4418.9682665700002</v>
          </cell>
          <cell r="F85">
            <v>3945.5251600000001</v>
          </cell>
          <cell r="G85">
            <v>5736.0697696981251</v>
          </cell>
          <cell r="H85">
            <v>6474.6260514900005</v>
          </cell>
          <cell r="I85">
            <v>6474.6260514900005</v>
          </cell>
          <cell r="J85">
            <v>1618.6565128725001</v>
          </cell>
          <cell r="K85">
            <v>1618.6565128725001</v>
          </cell>
          <cell r="L85">
            <v>1618.6565128725001</v>
          </cell>
          <cell r="M85">
            <v>1618.6565128725001</v>
          </cell>
          <cell r="N85">
            <v>112.87565025260744</v>
          </cell>
          <cell r="O85">
            <v>100</v>
          </cell>
          <cell r="P85">
            <v>146.5189533147655</v>
          </cell>
          <cell r="Q85">
            <v>164.10048824755182</v>
          </cell>
        </row>
        <row r="86">
          <cell r="E86">
            <v>0</v>
          </cell>
          <cell r="F86">
            <v>299518.07895</v>
          </cell>
          <cell r="G86">
            <v>0</v>
          </cell>
          <cell r="H86">
            <v>316994.47756496939</v>
          </cell>
          <cell r="I86">
            <v>334450.66272542317</v>
          </cell>
          <cell r="J86">
            <v>82562.819195753778</v>
          </cell>
          <cell r="K86">
            <v>82562.819195753778</v>
          </cell>
          <cell r="L86">
            <v>82562.819195753778</v>
          </cell>
          <cell r="M86">
            <v>86762.205138161822</v>
          </cell>
          <cell r="N86">
            <v>100</v>
          </cell>
          <cell r="O86">
            <v>105.50677894913045</v>
          </cell>
          <cell r="P86">
            <v>100</v>
          </cell>
          <cell r="Q86">
            <v>111.66292996332106</v>
          </cell>
        </row>
        <row r="87">
          <cell r="E87">
            <v>440015.07982417865</v>
          </cell>
          <cell r="F87">
            <v>104855.33323799999</v>
          </cell>
          <cell r="G87">
            <v>454869.72971351742</v>
          </cell>
          <cell r="H87">
            <v>148860.39315799999</v>
          </cell>
          <cell r="I87">
            <v>193446.66017262501</v>
          </cell>
          <cell r="J87">
            <v>45024.03260875</v>
          </cell>
          <cell r="K87">
            <v>45024.03260875</v>
          </cell>
          <cell r="L87">
            <v>45024.03260875</v>
          </cell>
          <cell r="M87">
            <v>58374.562346374994</v>
          </cell>
          <cell r="N87">
            <v>42.527925587499546</v>
          </cell>
          <cell r="O87">
            <v>129.95173267297585</v>
          </cell>
          <cell r="P87">
            <v>43.963643302843728</v>
          </cell>
          <cell r="Q87">
            <v>184.48909959929361</v>
          </cell>
        </row>
        <row r="88">
          <cell r="E88">
            <v>440264.40265828592</v>
          </cell>
          <cell r="F88">
            <v>96604.527807999999</v>
          </cell>
          <cell r="G88">
            <v>415973.56322909734</v>
          </cell>
          <cell r="H88">
            <v>142202.657817</v>
          </cell>
          <cell r="I88">
            <v>186043.81590656249</v>
          </cell>
          <cell r="J88">
            <v>43299.573762</v>
          </cell>
          <cell r="K88">
            <v>43299.573762</v>
          </cell>
          <cell r="L88">
            <v>43299.573762</v>
          </cell>
          <cell r="M88">
            <v>56145.094620562493</v>
          </cell>
          <cell r="N88">
            <v>44.724913396503254</v>
          </cell>
          <cell r="O88">
            <v>130.83005533270799</v>
          </cell>
          <cell r="P88">
            <v>42.257292386857273</v>
          </cell>
          <cell r="Q88">
            <v>192.58291524008243</v>
          </cell>
        </row>
        <row r="89">
          <cell r="E89">
            <v>6214.0702692919995</v>
          </cell>
          <cell r="F89">
            <v>3168.8242600000003</v>
          </cell>
          <cell r="G89">
            <v>10134.109707923879</v>
          </cell>
          <cell r="H89">
            <v>3718.2589400000002</v>
          </cell>
          <cell r="I89">
            <v>3533.5355</v>
          </cell>
          <cell r="J89">
            <v>883.38387499999999</v>
          </cell>
          <cell r="K89">
            <v>883.38387499999999</v>
          </cell>
          <cell r="L89">
            <v>883.38387499999999</v>
          </cell>
          <cell r="M89">
            <v>883.38387499999999</v>
          </cell>
          <cell r="N89">
            <v>34.867744694308193</v>
          </cell>
          <cell r="O89">
            <v>95.031990967256291</v>
          </cell>
          <cell r="P89">
            <v>56.863462221559224</v>
          </cell>
          <cell r="Q89">
            <v>111.5093552079786</v>
          </cell>
        </row>
        <row r="90">
          <cell r="E90">
            <v>13483.312750879999</v>
          </cell>
          <cell r="F90">
            <v>3253.9475939999998</v>
          </cell>
          <cell r="G90">
            <v>9940.5526830806466</v>
          </cell>
          <cell r="H90">
            <v>7626.0333819999996</v>
          </cell>
          <cell r="I90">
            <v>7900.5777200000002</v>
          </cell>
          <cell r="J90">
            <v>1975.1444300000001</v>
          </cell>
          <cell r="K90">
            <v>1975.1444300000001</v>
          </cell>
          <cell r="L90">
            <v>1975.1444300000001</v>
          </cell>
          <cell r="M90">
            <v>1975.1444300000001</v>
          </cell>
          <cell r="N90">
            <v>79.478254095943839</v>
          </cell>
          <cell r="O90">
            <v>103.60009357745558</v>
          </cell>
          <cell r="P90">
            <v>58.595227048221979</v>
          </cell>
          <cell r="Q90">
            <v>242.79978370174086</v>
          </cell>
        </row>
        <row r="91">
          <cell r="E91">
            <v>6435.2238274090005</v>
          </cell>
          <cell r="F91">
            <v>2216.6215680000005</v>
          </cell>
          <cell r="G91">
            <v>6405.5605785266971</v>
          </cell>
          <cell r="H91">
            <v>3749.6370134158396</v>
          </cell>
          <cell r="I91">
            <v>5709.5496051054597</v>
          </cell>
          <cell r="J91">
            <v>999.33625411842002</v>
          </cell>
          <cell r="K91">
            <v>999.33625411842002</v>
          </cell>
          <cell r="L91">
            <v>999.33625411842002</v>
          </cell>
          <cell r="M91">
            <v>2711.5408427501998</v>
          </cell>
          <cell r="N91">
            <v>89.134269126195306</v>
          </cell>
          <cell r="O91">
            <v>152.26939526885513</v>
          </cell>
          <cell r="P91">
            <v>88.723403540173095</v>
          </cell>
          <cell r="Q91">
            <v>257.57890690637993</v>
          </cell>
        </row>
        <row r="92">
          <cell r="E92">
            <v>6484.9384914800012</v>
          </cell>
          <cell r="F92">
            <v>0</v>
          </cell>
          <cell r="G92">
            <v>4344.4463364524154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E93">
            <v>11454.161775999999</v>
          </cell>
          <cell r="F93">
            <v>10074.392952</v>
          </cell>
          <cell r="G93">
            <v>11159.770591771183</v>
          </cell>
          <cell r="H93">
            <v>18818.33052</v>
          </cell>
          <cell r="I93">
            <v>22061.629260000002</v>
          </cell>
          <cell r="J93">
            <v>5515.4073150000013</v>
          </cell>
          <cell r="K93">
            <v>5515.4073150000013</v>
          </cell>
          <cell r="L93">
            <v>5515.4073150000013</v>
          </cell>
          <cell r="M93">
            <v>5515.4073150000013</v>
          </cell>
          <cell r="N93">
            <v>197.68891375121513</v>
          </cell>
          <cell r="O93">
            <v>117.23478465081185</v>
          </cell>
          <cell r="P93">
            <v>192.60797683359002</v>
          </cell>
          <cell r="Q93">
            <v>218.9871823058109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E95">
            <v>0</v>
          </cell>
          <cell r="F95">
            <v>3719.8687679999998</v>
          </cell>
          <cell r="G95">
            <v>0</v>
          </cell>
          <cell r="H95">
            <v>7695.3369080000011</v>
          </cell>
          <cell r="I95">
            <v>7695.3369080000011</v>
          </cell>
          <cell r="J95">
            <v>1923.8342270000003</v>
          </cell>
          <cell r="K95">
            <v>480.95855675000007</v>
          </cell>
          <cell r="L95">
            <v>120.23963918750002</v>
          </cell>
          <cell r="M95">
            <v>30.059909796875004</v>
          </cell>
          <cell r="N95">
            <v>100</v>
          </cell>
          <cell r="O95">
            <v>100</v>
          </cell>
          <cell r="P95">
            <v>100</v>
          </cell>
          <cell r="Q95">
            <v>206.87119325818114</v>
          </cell>
        </row>
        <row r="96">
          <cell r="E96">
            <v>10541.601980000001</v>
          </cell>
          <cell r="F96">
            <v>28408.687708000001</v>
          </cell>
          <cell r="G96">
            <v>19449.789315565598</v>
          </cell>
          <cell r="H96">
            <v>62408.857682000009</v>
          </cell>
          <cell r="I96">
            <v>95294.617768000011</v>
          </cell>
          <cell r="J96">
            <v>23823.654441999999</v>
          </cell>
          <cell r="K96">
            <v>5955.9136104999998</v>
          </cell>
          <cell r="L96">
            <v>1488.9784026249999</v>
          </cell>
          <cell r="M96">
            <v>372.24460065624999</v>
          </cell>
          <cell r="N96">
            <v>489.95192812569985</v>
          </cell>
          <cell r="O96">
            <v>152.69405867604101</v>
          </cell>
          <cell r="P96">
            <v>903.98611092315218</v>
          </cell>
          <cell r="Q96">
            <v>335.44181536116736</v>
          </cell>
        </row>
      </sheetData>
      <sheetData sheetId="16">
        <row r="7">
          <cell r="D7">
            <v>4662734.0619999999</v>
          </cell>
          <cell r="E7">
            <v>234008</v>
          </cell>
          <cell r="F7">
            <v>0</v>
          </cell>
          <cell r="G7">
            <v>4896742.0619999999</v>
          </cell>
          <cell r="H7">
            <v>4779738.0619999999</v>
          </cell>
          <cell r="I7">
            <v>322445.85745480825</v>
          </cell>
        </row>
        <row r="8">
          <cell r="D8">
            <v>4540202.9369999999</v>
          </cell>
          <cell r="E8">
            <v>204903</v>
          </cell>
          <cell r="F8">
            <v>0</v>
          </cell>
          <cell r="G8">
            <v>4745105.9369999999</v>
          </cell>
          <cell r="H8">
            <v>4642654.4369999999</v>
          </cell>
          <cell r="I8">
            <v>313826.43825139024</v>
          </cell>
        </row>
        <row r="9">
          <cell r="D9">
            <v>1721524.7289999998</v>
          </cell>
          <cell r="E9">
            <v>96978</v>
          </cell>
          <cell r="F9">
            <v>0</v>
          </cell>
          <cell r="G9">
            <v>1818502.7289999998</v>
          </cell>
          <cell r="H9">
            <v>1770013.7289999998</v>
          </cell>
          <cell r="I9">
            <v>125415.4764222292</v>
          </cell>
        </row>
        <row r="10">
          <cell r="D10">
            <v>753786.228</v>
          </cell>
          <cell r="E10">
            <v>0</v>
          </cell>
          <cell r="F10">
            <v>0</v>
          </cell>
          <cell r="G10">
            <v>753786.228</v>
          </cell>
          <cell r="H10">
            <v>753786.228</v>
          </cell>
          <cell r="I10">
            <v>52885.845531925086</v>
          </cell>
        </row>
        <row r="11">
          <cell r="D11">
            <v>1014577.311</v>
          </cell>
          <cell r="E11">
            <v>19987</v>
          </cell>
          <cell r="F11">
            <v>0</v>
          </cell>
          <cell r="G11">
            <v>1034564.311</v>
          </cell>
          <cell r="H11">
            <v>1024570.811</v>
          </cell>
          <cell r="I11">
            <v>65238.031667344454</v>
          </cell>
        </row>
        <row r="12">
          <cell r="D12">
            <v>1050314.669</v>
          </cell>
          <cell r="E12">
            <v>87938</v>
          </cell>
          <cell r="F12">
            <v>0</v>
          </cell>
          <cell r="G12">
            <v>1138252.669</v>
          </cell>
          <cell r="H12">
            <v>1094283.669</v>
          </cell>
          <cell r="I12">
            <v>70287.084629891469</v>
          </cell>
        </row>
        <row r="13">
          <cell r="D13">
            <v>122531.125</v>
          </cell>
          <cell r="E13">
            <v>29105</v>
          </cell>
          <cell r="F13">
            <v>0</v>
          </cell>
          <cell r="G13">
            <v>151636.125</v>
          </cell>
          <cell r="H13">
            <v>137083.625</v>
          </cell>
          <cell r="I13">
            <v>8619.4192034179905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18579.188999999998</v>
          </cell>
          <cell r="E15">
            <v>29105</v>
          </cell>
          <cell r="F15">
            <v>0</v>
          </cell>
          <cell r="G15">
            <v>47684.188999999998</v>
          </cell>
          <cell r="H15">
            <v>33131.688999999998</v>
          </cell>
          <cell r="I15">
            <v>1320.2482695338899</v>
          </cell>
        </row>
        <row r="16">
          <cell r="D16">
            <v>90962.198000000004</v>
          </cell>
          <cell r="E16">
            <v>0</v>
          </cell>
          <cell r="F16">
            <v>0</v>
          </cell>
          <cell r="G16">
            <v>90962.198000000004</v>
          </cell>
          <cell r="H16">
            <v>90962.198000000004</v>
          </cell>
          <cell r="I16">
            <v>6387.9717226276271</v>
          </cell>
        </row>
        <row r="17">
          <cell r="D17">
            <v>12989.738000000001</v>
          </cell>
          <cell r="E17">
            <v>0</v>
          </cell>
          <cell r="F17">
            <v>0</v>
          </cell>
          <cell r="G17">
            <v>12989.738000000001</v>
          </cell>
          <cell r="H17">
            <v>12989.738000000001</v>
          </cell>
          <cell r="I17">
            <v>911.19921125647238</v>
          </cell>
        </row>
        <row r="18">
          <cell r="D18">
            <v>2578677.0240000002</v>
          </cell>
          <cell r="E18">
            <v>447118</v>
          </cell>
          <cell r="F18">
            <v>0</v>
          </cell>
          <cell r="G18">
            <v>3025795.0240000002</v>
          </cell>
          <cell r="H18">
            <v>2802236.0240000002</v>
          </cell>
          <cell r="I18">
            <v>150773.2815404266</v>
          </cell>
        </row>
        <row r="19">
          <cell r="D19">
            <v>1083043.2549999999</v>
          </cell>
          <cell r="E19">
            <v>252246</v>
          </cell>
          <cell r="F19">
            <v>0</v>
          </cell>
          <cell r="G19">
            <v>1335289.2549999999</v>
          </cell>
          <cell r="H19">
            <v>1209166.2549999999</v>
          </cell>
          <cell r="I19">
            <v>69951.325369818325</v>
          </cell>
        </row>
        <row r="20">
          <cell r="D20">
            <v>500759.3</v>
          </cell>
          <cell r="E20">
            <v>17600</v>
          </cell>
          <cell r="F20">
            <v>0</v>
          </cell>
          <cell r="G20">
            <v>518359.3</v>
          </cell>
          <cell r="H20">
            <v>509559.3</v>
          </cell>
          <cell r="I20">
            <v>31215.535106617965</v>
          </cell>
        </row>
        <row r="21">
          <cell r="D21">
            <v>945891.03600000008</v>
          </cell>
          <cell r="E21">
            <v>175474</v>
          </cell>
          <cell r="F21">
            <v>0</v>
          </cell>
          <cell r="G21">
            <v>1121365.0360000001</v>
          </cell>
          <cell r="H21">
            <v>1033628.0360000001</v>
          </cell>
          <cell r="I21">
            <v>46146.276757126107</v>
          </cell>
        </row>
        <row r="22">
          <cell r="D22">
            <v>48983.433000000005</v>
          </cell>
          <cell r="E22">
            <v>1798</v>
          </cell>
          <cell r="F22">
            <v>0</v>
          </cell>
          <cell r="G22">
            <v>50781.433000000005</v>
          </cell>
          <cell r="H22">
            <v>49882.433000000005</v>
          </cell>
          <cell r="I22">
            <v>3460.1443068641747</v>
          </cell>
        </row>
        <row r="23">
          <cell r="D23">
            <v>7241411.0860000001</v>
          </cell>
          <cell r="E23">
            <v>681126</v>
          </cell>
          <cell r="F23">
            <v>0</v>
          </cell>
          <cell r="G23">
            <v>7922537.0860000001</v>
          </cell>
          <cell r="H23">
            <v>7581974.0860000001</v>
          </cell>
          <cell r="I23">
            <v>473219.13899523485</v>
          </cell>
        </row>
        <row r="24">
          <cell r="D24">
            <v>2804567.9839999997</v>
          </cell>
          <cell r="E24">
            <v>349224</v>
          </cell>
          <cell r="F24">
            <v>0</v>
          </cell>
          <cell r="G24">
            <v>3153791.9839999997</v>
          </cell>
          <cell r="H24">
            <v>2979179.9839999997</v>
          </cell>
          <cell r="I24">
            <v>195366.80179204751</v>
          </cell>
        </row>
        <row r="25">
          <cell r="D25">
            <v>1273124.7169999999</v>
          </cell>
          <cell r="E25">
            <v>46705</v>
          </cell>
          <cell r="F25">
            <v>0</v>
          </cell>
          <cell r="G25">
            <v>1319829.7169999999</v>
          </cell>
          <cell r="H25">
            <v>1296477.2169999999</v>
          </cell>
          <cell r="I25">
            <v>85421.628908076935</v>
          </cell>
        </row>
        <row r="26">
          <cell r="D26">
            <v>2051430.5450000002</v>
          </cell>
          <cell r="E26">
            <v>195461</v>
          </cell>
          <cell r="F26">
            <v>0</v>
          </cell>
          <cell r="G26">
            <v>2246891.5449999999</v>
          </cell>
          <cell r="H26">
            <v>2149161.0449999999</v>
          </cell>
          <cell r="I26">
            <v>117772.28014709819</v>
          </cell>
        </row>
        <row r="27">
          <cell r="D27">
            <v>1112287.8399999999</v>
          </cell>
          <cell r="E27">
            <v>89736</v>
          </cell>
          <cell r="F27">
            <v>0</v>
          </cell>
          <cell r="G27">
            <v>1202023.8399999999</v>
          </cell>
          <cell r="H27">
            <v>1157155.8399999999</v>
          </cell>
          <cell r="I27">
            <v>74658.428148012128</v>
          </cell>
        </row>
      </sheetData>
      <sheetData sheetId="17"/>
      <sheetData sheetId="18">
        <row r="8">
          <cell r="E8">
            <v>767.43</v>
          </cell>
          <cell r="F8">
            <v>767.43</v>
          </cell>
          <cell r="G8">
            <v>953.57</v>
          </cell>
          <cell r="H8">
            <v>953.57</v>
          </cell>
          <cell r="I8">
            <v>1074.443</v>
          </cell>
          <cell r="J8">
            <v>1.1267583921474038</v>
          </cell>
        </row>
        <row r="9">
          <cell r="E9">
            <v>767.43</v>
          </cell>
          <cell r="F9">
            <v>767.43</v>
          </cell>
          <cell r="G9">
            <v>953.57</v>
          </cell>
          <cell r="H9">
            <v>953.57</v>
          </cell>
          <cell r="I9">
            <v>1074.443</v>
          </cell>
          <cell r="J9">
            <v>1.1267583921474038</v>
          </cell>
        </row>
        <row r="10">
          <cell r="E10">
            <v>767.43</v>
          </cell>
          <cell r="F10">
            <v>767.43</v>
          </cell>
          <cell r="G10">
            <v>953.57</v>
          </cell>
          <cell r="H10">
            <v>953.57</v>
          </cell>
          <cell r="I10">
            <v>1074.443</v>
          </cell>
          <cell r="J10">
            <v>1.1267583921474038</v>
          </cell>
        </row>
        <row r="11">
          <cell r="J11">
            <v>0</v>
          </cell>
        </row>
        <row r="12">
          <cell r="E12">
            <v>19680.400000000001</v>
          </cell>
          <cell r="F12">
            <v>20458.53</v>
          </cell>
          <cell r="G12">
            <v>20619.900000000001</v>
          </cell>
          <cell r="H12">
            <v>20732.339999999997</v>
          </cell>
          <cell r="I12">
            <v>20909.29</v>
          </cell>
          <cell r="J12">
            <v>1.0140345006522824</v>
          </cell>
        </row>
        <row r="13">
          <cell r="E13">
            <v>2650</v>
          </cell>
          <cell r="F13">
            <v>3360.9799999999996</v>
          </cell>
          <cell r="G13">
            <v>3139.4700000000003</v>
          </cell>
          <cell r="H13">
            <v>3163.0299999999997</v>
          </cell>
          <cell r="I13">
            <v>3294.8099999999995</v>
          </cell>
          <cell r="J13">
            <v>1.0494796892469109</v>
          </cell>
        </row>
        <row r="15">
          <cell r="E15">
            <v>1573.1000000000001</v>
          </cell>
          <cell r="F15">
            <v>1990.6599999999999</v>
          </cell>
          <cell r="G15">
            <v>1823.81</v>
          </cell>
          <cell r="H15">
            <v>1847.8999999999999</v>
          </cell>
          <cell r="I15">
            <v>1966.2299999999998</v>
          </cell>
          <cell r="J15">
            <v>1.0780892746503199</v>
          </cell>
        </row>
        <row r="16">
          <cell r="E16">
            <v>1076.9000000000001</v>
          </cell>
          <cell r="F16">
            <v>1370.32</v>
          </cell>
          <cell r="G16">
            <v>1315.66</v>
          </cell>
          <cell r="H16">
            <v>1315.1299999999999</v>
          </cell>
          <cell r="I16">
            <v>1328.58</v>
          </cell>
          <cell r="J16">
            <v>1.0098201663043642</v>
          </cell>
        </row>
        <row r="17">
          <cell r="E17">
            <v>318.8</v>
          </cell>
          <cell r="F17">
            <v>463.26</v>
          </cell>
          <cell r="G17">
            <v>458.45</v>
          </cell>
          <cell r="H17">
            <v>455.45</v>
          </cell>
          <cell r="I17">
            <v>458.82</v>
          </cell>
          <cell r="J17">
            <v>1.000807067291962</v>
          </cell>
        </row>
        <row r="19">
          <cell r="E19">
            <v>5.1320095120017877</v>
          </cell>
          <cell r="F19">
            <v>3.3107461777556848</v>
          </cell>
          <cell r="G19">
            <v>4.9400821536476904</v>
          </cell>
          <cell r="H19">
            <v>4.9124700829718222</v>
          </cell>
          <cell r="I19">
            <v>4.8637232541133626</v>
          </cell>
          <cell r="J19">
            <v>0.98454298994239486</v>
          </cell>
        </row>
        <row r="20">
          <cell r="J20">
            <v>0</v>
          </cell>
        </row>
        <row r="22">
          <cell r="E22">
            <v>11.823787426101328</v>
          </cell>
          <cell r="F22">
            <v>7.9029065736991768</v>
          </cell>
          <cell r="G22">
            <v>9.5075693191725001</v>
          </cell>
          <cell r="H22">
            <v>9.3619784620379889</v>
          </cell>
          <cell r="I22">
            <v>8.8036496238995436</v>
          </cell>
          <cell r="J22">
            <v>0.92596218111673756</v>
          </cell>
        </row>
        <row r="23">
          <cell r="E23">
            <v>14.671742965920698</v>
          </cell>
          <cell r="F23">
            <v>14.336067487886043</v>
          </cell>
          <cell r="G23">
            <v>11.644345803627075</v>
          </cell>
          <cell r="H23">
            <v>11.626227065004983</v>
          </cell>
          <cell r="I23">
            <v>11.497990335546222</v>
          </cell>
          <cell r="J23">
            <v>0.98743119875096241</v>
          </cell>
        </row>
        <row r="24">
          <cell r="E24">
            <v>19.447929736511917</v>
          </cell>
          <cell r="F24">
            <v>16.690411432025211</v>
          </cell>
          <cell r="G24">
            <v>13.153015596030102</v>
          </cell>
          <cell r="H24">
            <v>13.107915248655178</v>
          </cell>
          <cell r="I24">
            <v>13.114075236476177</v>
          </cell>
          <cell r="J24">
            <v>0.99703943485281976</v>
          </cell>
        </row>
        <row r="26">
          <cell r="E26">
            <v>17131.599999999999</v>
          </cell>
          <cell r="F26">
            <v>17820.400000000001</v>
          </cell>
          <cell r="G26">
            <v>17712.221000000001</v>
          </cell>
          <cell r="H26">
            <v>17794.43</v>
          </cell>
          <cell r="I26">
            <v>17956.727999999999</v>
          </cell>
          <cell r="J26">
            <v>1.01380442351075</v>
          </cell>
        </row>
        <row r="27">
          <cell r="E27">
            <v>1724.1999999999998</v>
          </cell>
          <cell r="F27">
            <v>1997.46</v>
          </cell>
          <cell r="G27">
            <v>1986.3920000000001</v>
          </cell>
          <cell r="H27">
            <v>2003.6499999999999</v>
          </cell>
          <cell r="I27">
            <v>2132.105</v>
          </cell>
          <cell r="J27">
            <v>1.0733556115811984</v>
          </cell>
        </row>
        <row r="29">
          <cell r="E29">
            <v>1124.0999999999999</v>
          </cell>
          <cell r="F29">
            <v>1286.8499999999999</v>
          </cell>
          <cell r="G29">
            <v>1282.3810000000001</v>
          </cell>
          <cell r="H29">
            <v>1296.8699999999999</v>
          </cell>
          <cell r="I29">
            <v>1415.105</v>
          </cell>
          <cell r="J29">
            <v>1.1034981023580355</v>
          </cell>
        </row>
        <row r="30">
          <cell r="E30">
            <v>600.1</v>
          </cell>
          <cell r="F30">
            <v>710.61</v>
          </cell>
          <cell r="G30">
            <v>704.01099999999997</v>
          </cell>
          <cell r="H30">
            <v>706.78</v>
          </cell>
          <cell r="I30">
            <v>717</v>
          </cell>
          <cell r="J30">
            <v>1.0184499958097246</v>
          </cell>
        </row>
        <row r="31">
          <cell r="E31">
            <v>256.8</v>
          </cell>
          <cell r="F31">
            <v>385.95299999999997</v>
          </cell>
          <cell r="G31">
            <v>398.14800000000002</v>
          </cell>
          <cell r="H31">
            <v>395.75</v>
          </cell>
          <cell r="I31">
            <v>398.65</v>
          </cell>
          <cell r="J31">
            <v>1.0012608376784511</v>
          </cell>
        </row>
        <row r="33">
          <cell r="E33">
            <v>775104.29999999981</v>
          </cell>
          <cell r="F33">
            <v>519803.36189999996</v>
          </cell>
          <cell r="G33">
            <v>971344.54480000015</v>
          </cell>
          <cell r="H33">
            <v>971182.43790000002</v>
          </cell>
          <cell r="I33">
            <v>1092676.2977099998</v>
          </cell>
          <cell r="J33">
            <v>1.1249111384415937</v>
          </cell>
        </row>
        <row r="34">
          <cell r="J34">
            <v>0</v>
          </cell>
        </row>
        <row r="36">
          <cell r="E36">
            <v>176232.24474044479</v>
          </cell>
          <cell r="F36">
            <v>151688.88857994831</v>
          </cell>
          <cell r="G36">
            <v>216084.13013022474</v>
          </cell>
          <cell r="H36">
            <v>215404.49995343864</v>
          </cell>
          <cell r="I36">
            <v>242402.64027721388</v>
          </cell>
          <cell r="J36">
            <v>1.1217975153063211</v>
          </cell>
        </row>
        <row r="37">
          <cell r="E37">
            <v>185061.55075579797</v>
          </cell>
          <cell r="F37">
            <v>216546.11676906227</v>
          </cell>
          <cell r="G37">
            <v>237148.68876519598</v>
          </cell>
          <cell r="H37">
            <v>238540.54186525653</v>
          </cell>
          <cell r="I37">
            <v>265139.52825206734</v>
          </cell>
          <cell r="J37">
            <v>1.1180307579713646</v>
          </cell>
        </row>
        <row r="38">
          <cell r="E38">
            <v>111785.27680373097</v>
          </cell>
          <cell r="F38">
            <v>144796.17453163274</v>
          </cell>
          <cell r="G38">
            <v>151026.56800438324</v>
          </cell>
          <cell r="H38">
            <v>150406.43345998737</v>
          </cell>
          <cell r="I38">
            <v>168110.06975116744</v>
          </cell>
          <cell r="J38">
            <v>1.1131158707538689</v>
          </cell>
        </row>
        <row r="40">
          <cell r="E40">
            <v>41.515141614534222</v>
          </cell>
          <cell r="F40">
            <v>26.277645537176713</v>
          </cell>
          <cell r="G40">
            <v>49.555209450821032</v>
          </cell>
          <cell r="H40">
            <v>49.263916110839745</v>
          </cell>
          <cell r="I40">
            <v>54.929555612919955</v>
          </cell>
          <cell r="J40">
            <v>1.1084516889678868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3">
          <cell r="E43">
            <v>127.05085771786084</v>
          </cell>
          <cell r="F43">
            <v>82.739092901452167</v>
          </cell>
          <cell r="G43">
            <v>130.92754535553271</v>
          </cell>
          <cell r="H43">
            <v>128.60737951724801</v>
          </cell>
          <cell r="I43">
            <v>135.18408608255615</v>
          </cell>
          <cell r="J43">
            <v>1.0325106585895645</v>
          </cell>
        </row>
        <row r="44">
          <cell r="E44">
            <v>201.39465747719876</v>
          </cell>
          <cell r="F44">
            <v>184.47197455345335</v>
          </cell>
          <cell r="G44">
            <v>204.00589161364346</v>
          </cell>
          <cell r="H44">
            <v>205.24383458115565</v>
          </cell>
          <cell r="I44">
            <v>225.49329680739174</v>
          </cell>
          <cell r="J44">
            <v>1.1053273757134534</v>
          </cell>
        </row>
        <row r="45">
          <cell r="E45">
            <v>435.30092213290874</v>
          </cell>
          <cell r="F45">
            <v>375.17794095360091</v>
          </cell>
          <cell r="G45">
            <v>379.32077861203879</v>
          </cell>
          <cell r="H45">
            <v>380.0541590903029</v>
          </cell>
          <cell r="I45">
            <v>421.69840649985559</v>
          </cell>
          <cell r="J45">
            <v>1.1117197640553189</v>
          </cell>
        </row>
        <row r="47">
          <cell r="E47">
            <v>63883.499916445347</v>
          </cell>
          <cell r="F47">
            <v>51525.207369295997</v>
          </cell>
          <cell r="G47">
            <v>93611.723305769381</v>
          </cell>
          <cell r="H47">
            <v>94559.131139789941</v>
          </cell>
          <cell r="I47">
            <v>106321.208407923</v>
          </cell>
          <cell r="J47">
            <v>1.1357680924283371</v>
          </cell>
        </row>
        <row r="50">
          <cell r="E50">
            <v>33490.2647404448</v>
          </cell>
          <cell r="F50">
            <v>30956.800979948308</v>
          </cell>
          <cell r="G50">
            <v>50735.092130224737</v>
          </cell>
          <cell r="H50">
            <v>50436.889953438673</v>
          </cell>
          <cell r="I50">
            <v>56416.556977213913</v>
          </cell>
          <cell r="J50">
            <v>1.1119829413614983</v>
          </cell>
        </row>
        <row r="51">
          <cell r="E51">
            <v>30393.235176000548</v>
          </cell>
          <cell r="F51">
            <v>20568.406389347689</v>
          </cell>
          <cell r="G51">
            <v>42876.631175544644</v>
          </cell>
          <cell r="H51">
            <v>44122.241186351268</v>
          </cell>
          <cell r="I51">
            <v>49904.651430709084</v>
          </cell>
          <cell r="J51">
            <v>1.1639126037302339</v>
          </cell>
        </row>
        <row r="57">
          <cell r="E57">
            <v>33414.37557979743</v>
          </cell>
          <cell r="F57">
            <v>45216.086879714596</v>
          </cell>
          <cell r="G57">
            <v>48185.133589651348</v>
          </cell>
          <cell r="H57">
            <v>48617.447678905242</v>
          </cell>
          <cell r="I57">
            <v>51102.964141358272</v>
          </cell>
          <cell r="J57">
            <v>1.0605545805176222</v>
          </cell>
        </row>
        <row r="64">
          <cell r="E64">
            <v>64204.616803730984</v>
          </cell>
          <cell r="F64">
            <v>85458.486931632768</v>
          </cell>
          <cell r="G64">
            <v>93526.297004383261</v>
          </cell>
          <cell r="H64">
            <v>93478.304459987354</v>
          </cell>
          <cell r="I64">
            <v>103460.83444116745</v>
          </cell>
          <cell r="J64">
            <v>1.1062218622460653</v>
          </cell>
        </row>
      </sheetData>
      <sheetData sheetId="19"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H22">
            <v>160</v>
          </cell>
          <cell r="I22">
            <v>172.2</v>
          </cell>
          <cell r="J22">
            <v>275.52</v>
          </cell>
        </row>
        <row r="23">
          <cell r="H23">
            <v>130</v>
          </cell>
          <cell r="I23">
            <v>2156.14</v>
          </cell>
          <cell r="J23">
            <v>2802.982</v>
          </cell>
        </row>
        <row r="24">
          <cell r="H24">
            <v>190</v>
          </cell>
          <cell r="I24">
            <v>683.3</v>
          </cell>
          <cell r="J24">
            <v>1298.2699999999998</v>
          </cell>
        </row>
        <row r="25">
          <cell r="H25">
            <v>160</v>
          </cell>
          <cell r="I25">
            <v>1229.04</v>
          </cell>
          <cell r="J25">
            <v>1966.4639999999999</v>
          </cell>
        </row>
        <row r="26">
          <cell r="J26">
            <v>0</v>
          </cell>
        </row>
        <row r="27">
          <cell r="H27">
            <v>2300</v>
          </cell>
          <cell r="I27">
            <v>0.8</v>
          </cell>
          <cell r="J27">
            <v>18.399999999999999</v>
          </cell>
        </row>
        <row r="28">
          <cell r="J28">
            <v>6361.6359999999995</v>
          </cell>
        </row>
        <row r="29">
          <cell r="J29">
            <v>0</v>
          </cell>
        </row>
        <row r="30">
          <cell r="H30">
            <v>140</v>
          </cell>
          <cell r="I30">
            <v>113.57</v>
          </cell>
          <cell r="J30">
            <v>158.99799999999999</v>
          </cell>
        </row>
        <row r="31">
          <cell r="H31">
            <v>120</v>
          </cell>
          <cell r="I31">
            <v>1935.88</v>
          </cell>
          <cell r="J31">
            <v>2323.056</v>
          </cell>
        </row>
        <row r="32">
          <cell r="H32">
            <v>180</v>
          </cell>
          <cell r="I32">
            <v>117.44</v>
          </cell>
          <cell r="J32">
            <v>211.392</v>
          </cell>
        </row>
        <row r="33">
          <cell r="H33">
            <v>150</v>
          </cell>
          <cell r="I33">
            <v>466.69</v>
          </cell>
          <cell r="J33">
            <v>700.03499999999997</v>
          </cell>
        </row>
        <row r="34">
          <cell r="H34">
            <v>160</v>
          </cell>
          <cell r="I34">
            <v>144.94</v>
          </cell>
          <cell r="J34">
            <v>231.90400000000002</v>
          </cell>
        </row>
        <row r="35">
          <cell r="H35">
            <v>140</v>
          </cell>
          <cell r="I35">
            <v>1125.48</v>
          </cell>
          <cell r="J35">
            <v>1575.672</v>
          </cell>
        </row>
        <row r="36">
          <cell r="H36">
            <v>110</v>
          </cell>
          <cell r="I36">
            <v>11274.37</v>
          </cell>
          <cell r="J36">
            <v>12401.807000000003</v>
          </cell>
        </row>
        <row r="37">
          <cell r="H37">
            <v>470</v>
          </cell>
          <cell r="I37">
            <v>44.09</v>
          </cell>
          <cell r="J37">
            <v>207.22300000000004</v>
          </cell>
        </row>
        <row r="38">
          <cell r="H38">
            <v>350</v>
          </cell>
          <cell r="I38">
            <v>141.41999999999999</v>
          </cell>
          <cell r="J38">
            <v>494.96999999999991</v>
          </cell>
        </row>
        <row r="39">
          <cell r="J39">
            <v>3600.7039999999997</v>
          </cell>
        </row>
        <row r="40">
          <cell r="J40">
            <v>14704.353000000001</v>
          </cell>
        </row>
        <row r="41">
          <cell r="H41">
            <v>260</v>
          </cell>
          <cell r="I41">
            <v>1080.53</v>
          </cell>
          <cell r="J41">
            <v>2809.3779999999997</v>
          </cell>
        </row>
        <row r="42">
          <cell r="H42">
            <v>220</v>
          </cell>
          <cell r="I42">
            <v>3755.56</v>
          </cell>
          <cell r="J42">
            <v>8262.232</v>
          </cell>
        </row>
        <row r="43">
          <cell r="H43">
            <v>150</v>
          </cell>
          <cell r="I43">
            <v>4743.47</v>
          </cell>
          <cell r="J43">
            <v>7115.2049999999999</v>
          </cell>
        </row>
        <row r="44">
          <cell r="H44">
            <v>270</v>
          </cell>
          <cell r="I44">
            <v>17.66</v>
          </cell>
          <cell r="J44">
            <v>47.681999999999995</v>
          </cell>
        </row>
        <row r="45">
          <cell r="J45">
            <v>18234.497000000003</v>
          </cell>
        </row>
      </sheetData>
      <sheetData sheetId="20"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G13">
            <v>105</v>
          </cell>
          <cell r="H13">
            <v>129</v>
          </cell>
          <cell r="I13">
            <v>13545</v>
          </cell>
        </row>
        <row r="14">
          <cell r="G14">
            <v>75</v>
          </cell>
          <cell r="H14">
            <v>139</v>
          </cell>
          <cell r="I14">
            <v>10425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G20">
            <v>7.8</v>
          </cell>
          <cell r="H20">
            <v>251</v>
          </cell>
          <cell r="I20">
            <v>1957.8</v>
          </cell>
        </row>
        <row r="21">
          <cell r="G21">
            <v>2.1</v>
          </cell>
          <cell r="H21">
            <v>236</v>
          </cell>
          <cell r="I21">
            <v>495.6</v>
          </cell>
        </row>
        <row r="22">
          <cell r="G22">
            <v>1</v>
          </cell>
          <cell r="H22">
            <v>600</v>
          </cell>
          <cell r="I22">
            <v>600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G28">
            <v>26</v>
          </cell>
          <cell r="H28">
            <v>4</v>
          </cell>
          <cell r="I28">
            <v>104</v>
          </cell>
        </row>
        <row r="29">
          <cell r="G29">
            <v>11</v>
          </cell>
          <cell r="H29">
            <v>38</v>
          </cell>
          <cell r="I29">
            <v>418</v>
          </cell>
        </row>
        <row r="30">
          <cell r="G30">
            <v>5.5</v>
          </cell>
          <cell r="H30">
            <v>791</v>
          </cell>
          <cell r="I30">
            <v>4350.5</v>
          </cell>
        </row>
        <row r="31">
          <cell r="I31">
            <v>0</v>
          </cell>
        </row>
        <row r="32">
          <cell r="G32">
            <v>14</v>
          </cell>
          <cell r="H32">
            <v>208</v>
          </cell>
          <cell r="I32">
            <v>2912</v>
          </cell>
        </row>
        <row r="33">
          <cell r="G33">
            <v>6.4</v>
          </cell>
          <cell r="H33">
            <v>579</v>
          </cell>
          <cell r="I33">
            <v>3705.6000000000004</v>
          </cell>
        </row>
        <row r="34">
          <cell r="G34">
            <v>3.1</v>
          </cell>
          <cell r="H34">
            <v>3275</v>
          </cell>
          <cell r="I34">
            <v>10152.5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G38">
            <v>9.5</v>
          </cell>
          <cell r="H38">
            <v>170</v>
          </cell>
          <cell r="I38">
            <v>1615</v>
          </cell>
        </row>
        <row r="39">
          <cell r="G39">
            <v>4.7</v>
          </cell>
          <cell r="H39">
            <v>64</v>
          </cell>
          <cell r="I39">
            <v>300.8</v>
          </cell>
        </row>
        <row r="40">
          <cell r="G40">
            <v>2.2999999999999998</v>
          </cell>
          <cell r="H40">
            <v>858</v>
          </cell>
          <cell r="I40">
            <v>1973.3999999999999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G46">
            <v>2.5</v>
          </cell>
          <cell r="H46">
            <v>22</v>
          </cell>
          <cell r="I46">
            <v>55</v>
          </cell>
        </row>
        <row r="47">
          <cell r="G47">
            <v>2.2999999999999998</v>
          </cell>
          <cell r="H47">
            <v>5136</v>
          </cell>
          <cell r="I47">
            <v>11812.8</v>
          </cell>
        </row>
        <row r="48">
          <cell r="G48">
            <v>3</v>
          </cell>
          <cell r="H48">
            <v>61</v>
          </cell>
          <cell r="I48">
            <v>183</v>
          </cell>
        </row>
        <row r="49">
          <cell r="I49">
            <v>0</v>
          </cell>
        </row>
        <row r="50">
          <cell r="I50">
            <v>20133.8</v>
          </cell>
        </row>
        <row r="51">
          <cell r="I51">
            <v>15345</v>
          </cell>
        </row>
        <row r="52">
          <cell r="I52">
            <v>29127.200000000001</v>
          </cell>
        </row>
        <row r="53">
          <cell r="I53">
            <v>0</v>
          </cell>
        </row>
      </sheetData>
      <sheetData sheetId="21"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I15">
            <v>0</v>
          </cell>
          <cell r="L15">
            <v>0</v>
          </cell>
          <cell r="M15">
            <v>0</v>
          </cell>
          <cell r="O15">
            <v>0</v>
          </cell>
        </row>
        <row r="16">
          <cell r="I16">
            <v>0</v>
          </cell>
          <cell r="L16">
            <v>0</v>
          </cell>
          <cell r="M16">
            <v>0</v>
          </cell>
          <cell r="O16">
            <v>0</v>
          </cell>
        </row>
        <row r="17">
          <cell r="I17">
            <v>0</v>
          </cell>
          <cell r="L17">
            <v>0</v>
          </cell>
          <cell r="M17">
            <v>0</v>
          </cell>
          <cell r="O17">
            <v>0</v>
          </cell>
        </row>
        <row r="18">
          <cell r="I18">
            <v>0</v>
          </cell>
          <cell r="L18">
            <v>0</v>
          </cell>
          <cell r="M18">
            <v>0</v>
          </cell>
          <cell r="O18">
            <v>0</v>
          </cell>
        </row>
        <row r="19">
          <cell r="I19">
            <v>0</v>
          </cell>
          <cell r="L19">
            <v>0</v>
          </cell>
          <cell r="M19">
            <v>0</v>
          </cell>
          <cell r="O19">
            <v>0</v>
          </cell>
        </row>
        <row r="20"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I23">
            <v>0</v>
          </cell>
          <cell r="L23">
            <v>0</v>
          </cell>
          <cell r="M23">
            <v>0</v>
          </cell>
          <cell r="O23">
            <v>0</v>
          </cell>
        </row>
        <row r="24">
          <cell r="I24">
            <v>0</v>
          </cell>
          <cell r="L24">
            <v>0</v>
          </cell>
          <cell r="M24">
            <v>0</v>
          </cell>
          <cell r="O24">
            <v>0</v>
          </cell>
        </row>
        <row r="25">
          <cell r="I25">
            <v>0</v>
          </cell>
          <cell r="L25">
            <v>0</v>
          </cell>
          <cell r="M25">
            <v>0</v>
          </cell>
          <cell r="O25">
            <v>0</v>
          </cell>
        </row>
        <row r="26"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I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I29">
            <v>0</v>
          </cell>
          <cell r="L29">
            <v>0</v>
          </cell>
          <cell r="M29">
            <v>0</v>
          </cell>
          <cell r="O29">
            <v>0</v>
          </cell>
        </row>
        <row r="30">
          <cell r="I30">
            <v>0</v>
          </cell>
          <cell r="L30">
            <v>0</v>
          </cell>
          <cell r="M30">
            <v>0</v>
          </cell>
          <cell r="O30">
            <v>0</v>
          </cell>
        </row>
        <row r="31">
          <cell r="I31">
            <v>0</v>
          </cell>
          <cell r="L31">
            <v>0</v>
          </cell>
          <cell r="M31">
            <v>0</v>
          </cell>
          <cell r="O31">
            <v>0</v>
          </cell>
        </row>
        <row r="32"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I34">
            <v>0</v>
          </cell>
          <cell r="L34">
            <v>0</v>
          </cell>
          <cell r="M34">
            <v>0</v>
          </cell>
          <cell r="O34">
            <v>0</v>
          </cell>
        </row>
        <row r="35">
          <cell r="I35">
            <v>0</v>
          </cell>
          <cell r="L35">
            <v>0</v>
          </cell>
          <cell r="M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I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I47">
            <v>0</v>
          </cell>
          <cell r="L47">
            <v>0</v>
          </cell>
          <cell r="M47">
            <v>0</v>
          </cell>
          <cell r="O47">
            <v>0</v>
          </cell>
        </row>
        <row r="48">
          <cell r="I48">
            <v>0</v>
          </cell>
          <cell r="L48">
            <v>0</v>
          </cell>
          <cell r="M48">
            <v>0</v>
          </cell>
          <cell r="O48">
            <v>0</v>
          </cell>
        </row>
        <row r="49">
          <cell r="I49">
            <v>0</v>
          </cell>
          <cell r="L49">
            <v>0</v>
          </cell>
          <cell r="M49">
            <v>0</v>
          </cell>
          <cell r="O49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H53">
            <v>0</v>
          </cell>
          <cell r="I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I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H59">
            <v>0</v>
          </cell>
          <cell r="I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I61">
            <v>0</v>
          </cell>
          <cell r="L61">
            <v>0</v>
          </cell>
          <cell r="M61">
            <v>0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H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I67">
            <v>0</v>
          </cell>
          <cell r="L67">
            <v>0</v>
          </cell>
          <cell r="M67">
            <v>0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I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I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I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I86">
            <v>0</v>
          </cell>
          <cell r="L86">
            <v>0</v>
          </cell>
          <cell r="M86">
            <v>0</v>
          </cell>
          <cell r="O86">
            <v>0</v>
          </cell>
        </row>
        <row r="87">
          <cell r="I87">
            <v>0</v>
          </cell>
          <cell r="L87">
            <v>0</v>
          </cell>
          <cell r="M87">
            <v>0</v>
          </cell>
          <cell r="O87">
            <v>0</v>
          </cell>
        </row>
        <row r="88">
          <cell r="I88">
            <v>0</v>
          </cell>
          <cell r="L88">
            <v>0</v>
          </cell>
          <cell r="M88">
            <v>0</v>
          </cell>
          <cell r="O88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  <cell r="K8" t="str">
            <v>Сводный по региону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6"/>
      <sheetName val="Форма 6_print"/>
      <sheetName val="Комментарии"/>
      <sheetName val="Проверка"/>
      <sheetName val="Проверка_back"/>
      <sheetName val="TEHSHEET"/>
      <sheetName val="et_union"/>
      <sheetName val="mod_wb"/>
      <sheetName val="AllSheetsInThisWorkbook"/>
      <sheetName val="modUpdTemplMain"/>
      <sheetName val="modfrmCheckUpdates"/>
      <sheetName val="modfrmMonthYearChoose"/>
      <sheetName val="modInfo"/>
      <sheetName val="modInstruction"/>
      <sheetName val="modfrmSetErr"/>
      <sheetName val="modServiceModule"/>
      <sheetName val="mod_00"/>
      <sheetName val="mod_01"/>
      <sheetName val="mod_02"/>
      <sheetName val="mod_Coms"/>
      <sheetName val="mod_Tit"/>
      <sheetName val="modCheck"/>
      <sheetName val="modCommandButton"/>
      <sheetName val="modfrmReestr"/>
      <sheetName val="modfrmDateChoose"/>
      <sheetName val="REESTR_MO"/>
      <sheetName val="REESTR_FILTERED"/>
      <sheetName val="REESTR_ORG_EE"/>
      <sheetName val="FORMA.6.2.63"/>
    </sheetNames>
    <sheetDataSet>
      <sheetData sheetId="0" refreshError="1"/>
      <sheetData sheetId="1" refreshError="1"/>
      <sheetData sheetId="2" refreshError="1">
        <row r="15">
          <cell r="D15">
            <v>2015</v>
          </cell>
        </row>
        <row r="16">
          <cell r="D16" t="str">
            <v>I полугодие</v>
          </cell>
        </row>
        <row r="24">
          <cell r="D24" t="str">
            <v>ПАО "МРСК Волги"</v>
          </cell>
        </row>
        <row r="44">
          <cell r="D44" t="str">
            <v>Санаев Константин Николаевич</v>
          </cell>
        </row>
        <row r="53">
          <cell r="D53" t="str">
            <v>Борисова Ирина Викторовна</v>
          </cell>
        </row>
        <row r="54">
          <cell r="D54" t="str">
            <v>Начальник тарифного отдела</v>
          </cell>
        </row>
        <row r="55">
          <cell r="D55" t="str">
            <v>8(846)339-33-15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D2" t="str">
            <v>I квартал</v>
          </cell>
          <cell r="E2">
            <v>2010</v>
          </cell>
        </row>
        <row r="3">
          <cell r="D3" t="str">
            <v>I полугодие</v>
          </cell>
          <cell r="E3">
            <v>2011</v>
          </cell>
        </row>
        <row r="4">
          <cell r="D4" t="str">
            <v>9 месяцев</v>
          </cell>
          <cell r="E4">
            <v>2012</v>
          </cell>
        </row>
        <row r="5">
          <cell r="D5" t="str">
            <v>год</v>
          </cell>
          <cell r="E5">
            <v>2013</v>
          </cell>
        </row>
        <row r="6">
          <cell r="E6">
            <v>2014</v>
          </cell>
        </row>
        <row r="7">
          <cell r="E7">
            <v>2015</v>
          </cell>
        </row>
        <row r="8">
          <cell r="E8">
            <v>2016</v>
          </cell>
        </row>
        <row r="9">
          <cell r="E9">
            <v>2017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D2" t="str">
            <v>Алексеевский муниципальный район</v>
          </cell>
        </row>
        <row r="3">
          <cell r="D3" t="str">
            <v>Безенчукский муниципальный район</v>
          </cell>
        </row>
        <row r="4">
          <cell r="D4" t="str">
            <v>Богатовский муниципальный район</v>
          </cell>
        </row>
        <row r="5">
          <cell r="D5" t="str">
            <v>Большеглушицкий муниципальный район</v>
          </cell>
        </row>
        <row r="6">
          <cell r="D6" t="str">
            <v>Большечерниговский муниципальный район</v>
          </cell>
        </row>
        <row r="7">
          <cell r="D7" t="str">
            <v>Борский муниципальный район</v>
          </cell>
        </row>
        <row r="8">
          <cell r="D8" t="str">
            <v>Волжский муниципальный район</v>
          </cell>
        </row>
        <row r="9">
          <cell r="D9" t="str">
            <v>Елховский муниципальный район</v>
          </cell>
        </row>
        <row r="10">
          <cell r="D10" t="str">
            <v>Исаклинский муниципальный район</v>
          </cell>
        </row>
        <row r="11">
          <cell r="D11" t="str">
            <v>Камышлинский муниципальный район</v>
          </cell>
        </row>
        <row r="12">
          <cell r="D12" t="str">
            <v>Кинель-Черкасский муниципальный район</v>
          </cell>
        </row>
        <row r="13">
          <cell r="D13" t="str">
            <v>Кинельский муниципальный район</v>
          </cell>
        </row>
        <row r="14">
          <cell r="D14" t="str">
            <v>Клявлинский муниципальный район</v>
          </cell>
        </row>
        <row r="15">
          <cell r="D15" t="str">
            <v>Кошкинский муниципальный район</v>
          </cell>
        </row>
        <row r="16">
          <cell r="D16" t="str">
            <v>Красноармейский муниципальный район</v>
          </cell>
        </row>
        <row r="17">
          <cell r="D17" t="str">
            <v>Красноярский муниципальный район</v>
          </cell>
        </row>
        <row r="18">
          <cell r="D18" t="str">
            <v>Нефтегорский муниципальный район</v>
          </cell>
        </row>
        <row r="19">
          <cell r="D19" t="str">
            <v>Пестравский муниципальный район</v>
          </cell>
        </row>
        <row r="20">
          <cell r="D20" t="str">
            <v>Похвистневский муниципальный район</v>
          </cell>
        </row>
        <row r="21">
          <cell r="D21" t="str">
            <v>Приволжский муниципальный район</v>
          </cell>
        </row>
        <row r="22">
          <cell r="D22" t="str">
            <v>Сергиевский муниципальный район</v>
          </cell>
        </row>
        <row r="23">
          <cell r="D23" t="str">
            <v>Ставропольский муниципальный район</v>
          </cell>
        </row>
        <row r="24">
          <cell r="D24" t="str">
            <v>Сызранский муниципальный район</v>
          </cell>
        </row>
        <row r="25">
          <cell r="D25" t="str">
            <v>Хворостянский муниципальный район</v>
          </cell>
        </row>
        <row r="26">
          <cell r="D26" t="str">
            <v>Челно-Вершинский муниципальный район</v>
          </cell>
        </row>
        <row r="27">
          <cell r="D27" t="str">
            <v>Шенталинский муниципальный район</v>
          </cell>
        </row>
        <row r="28">
          <cell r="D28" t="str">
            <v>Шигонский муниципальный район</v>
          </cell>
        </row>
        <row r="29">
          <cell r="D29" t="str">
            <v>городской округ Жигулевск</v>
          </cell>
        </row>
        <row r="30">
          <cell r="D30" t="str">
            <v>городской округ Кинель</v>
          </cell>
        </row>
        <row r="31">
          <cell r="D31" t="str">
            <v>городской округ Новокуйбышевск</v>
          </cell>
        </row>
        <row r="32">
          <cell r="D32" t="str">
            <v>городской округ Октябрьск</v>
          </cell>
        </row>
        <row r="33">
          <cell r="D33" t="str">
            <v>городской округ Отрадный</v>
          </cell>
        </row>
        <row r="34">
          <cell r="D34" t="str">
            <v>городской округ Похвистнево</v>
          </cell>
        </row>
        <row r="35">
          <cell r="D35" t="str">
            <v>городской округ Самара</v>
          </cell>
        </row>
        <row r="36">
          <cell r="D36" t="str">
            <v>городской округ Сызрань</v>
          </cell>
        </row>
        <row r="37">
          <cell r="D37" t="str">
            <v>городской округ Тольятти</v>
          </cell>
        </row>
        <row r="38">
          <cell r="D38" t="str">
            <v>городской округ Чапаевск</v>
          </cell>
        </row>
        <row r="339">
          <cell r="B339" t="str">
            <v>городской округ Самара</v>
          </cell>
        </row>
      </sheetData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тоимость ТП"/>
      <sheetName val="Tch"/>
    </sheetNames>
    <sheetDataSet>
      <sheetData sheetId="0" refreshError="1"/>
      <sheetData sheetId="1"/>
      <sheetData sheetId="2">
        <row r="3">
          <cell r="F3" t="str">
            <v>МРСК Северного Кавказа</v>
          </cell>
        </row>
        <row r="4">
          <cell r="F4" t="str">
            <v>МРСК Центра</v>
          </cell>
        </row>
        <row r="5">
          <cell r="F5" t="str">
            <v>МРСК Северо-Запада</v>
          </cell>
        </row>
        <row r="6">
          <cell r="F6" t="str">
            <v>МРСК Сибири</v>
          </cell>
        </row>
        <row r="7">
          <cell r="F7" t="str">
            <v>МРСК Урала</v>
          </cell>
        </row>
        <row r="8">
          <cell r="F8" t="str">
            <v>МРСК Юга</v>
          </cell>
        </row>
        <row r="9">
          <cell r="F9" t="str">
            <v>МРСК Центра и Приволжья</v>
          </cell>
        </row>
        <row r="10">
          <cell r="F10" t="str">
            <v>МРСК Волги</v>
          </cell>
        </row>
        <row r="11">
          <cell r="F11" t="str">
            <v>МОЭСК</v>
          </cell>
        </row>
        <row r="12">
          <cell r="F12" t="str">
            <v>Ленэнерго</v>
          </cell>
        </row>
        <row r="13">
          <cell r="F13" t="str">
            <v>Тюменьэнерго</v>
          </cell>
        </row>
        <row r="14">
          <cell r="F14" t="str">
            <v>Янтарьэнерго</v>
          </cell>
        </row>
        <row r="15">
          <cell r="F15" t="str">
            <v>Кубаньэнерго</v>
          </cell>
        </row>
        <row r="16">
          <cell r="F16" t="str">
            <v>Томская РК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Динамика СН"/>
      <sheetName val="Tch"/>
    </sheetNames>
    <sheetDataSet>
      <sheetData sheetId="0"/>
      <sheetData sheetId="1"/>
      <sheetData sheetId="2">
        <row r="3">
          <cell r="F3" t="str">
            <v>МРСК Северного Кавказа</v>
          </cell>
        </row>
        <row r="4">
          <cell r="F4" t="str">
            <v>МРСК Центра</v>
          </cell>
        </row>
        <row r="5">
          <cell r="F5" t="str">
            <v>МРСК Северо-Запада</v>
          </cell>
        </row>
        <row r="6">
          <cell r="F6" t="str">
            <v>МРСК Сибири</v>
          </cell>
        </row>
        <row r="7">
          <cell r="F7" t="str">
            <v>МРСК Урала</v>
          </cell>
        </row>
        <row r="8">
          <cell r="F8" t="str">
            <v>МРСК Юга</v>
          </cell>
        </row>
        <row r="9">
          <cell r="F9" t="str">
            <v>МРСК Центра и Приволжья</v>
          </cell>
        </row>
        <row r="10">
          <cell r="F10" t="str">
            <v>МРСК Волги</v>
          </cell>
        </row>
        <row r="11">
          <cell r="F11" t="str">
            <v>МОЭСК</v>
          </cell>
        </row>
        <row r="12">
          <cell r="F12" t="str">
            <v>Ленэнерго</v>
          </cell>
        </row>
        <row r="13">
          <cell r="F13" t="str">
            <v>Тюменьэнерго</v>
          </cell>
        </row>
        <row r="14">
          <cell r="F14" t="str">
            <v>Янтарьэнерго</v>
          </cell>
        </row>
        <row r="15">
          <cell r="F15" t="str">
            <v>Кубаньэнерго</v>
          </cell>
        </row>
        <row r="16">
          <cell r="F16" t="str">
            <v>Томская РК</v>
          </cell>
        </row>
        <row r="65">
          <cell r="C65" t="str">
            <v>Янтарьэнерго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>
        <row r="13">
          <cell r="G13">
            <v>7808553.1681000004</v>
          </cell>
          <cell r="J13">
            <v>9615289.9786084443</v>
          </cell>
          <cell r="L13">
            <v>9211558.3988476936</v>
          </cell>
          <cell r="T13">
            <v>11862441.9381954</v>
          </cell>
          <cell r="V13">
            <v>10886354.098525725</v>
          </cell>
          <cell r="AD13">
            <v>14909538.151992947</v>
          </cell>
          <cell r="AF13">
            <v>13106230.631250601</v>
          </cell>
        </row>
        <row r="14">
          <cell r="G14">
            <v>9808.5</v>
          </cell>
          <cell r="J14">
            <v>10755.105</v>
          </cell>
          <cell r="L14">
            <v>10303.514300000001</v>
          </cell>
          <cell r="T14">
            <v>11794.345499999999</v>
          </cell>
          <cell r="V14">
            <v>10823.8609</v>
          </cell>
          <cell r="AD14">
            <v>12935.3838</v>
          </cell>
          <cell r="AF14">
            <v>11370.8501</v>
          </cell>
        </row>
        <row r="15">
          <cell r="G15">
            <v>79.610064414538414</v>
          </cell>
          <cell r="H15">
            <v>1.123</v>
          </cell>
          <cell r="I15">
            <v>1.123</v>
          </cell>
          <cell r="J15">
            <v>89.402102337526642</v>
          </cell>
          <cell r="L15">
            <v>89.402102337526642</v>
          </cell>
          <cell r="R15">
            <v>1.125</v>
          </cell>
          <cell r="S15">
            <v>1.125</v>
          </cell>
          <cell r="T15">
            <v>100.57736512971748</v>
          </cell>
          <cell r="V15">
            <v>100.57736512971748</v>
          </cell>
          <cell r="AB15">
            <v>1.1459999999999999</v>
          </cell>
          <cell r="AC15">
            <v>1.1459999999999999</v>
          </cell>
          <cell r="AD15">
            <v>115.26166043865622</v>
          </cell>
          <cell r="AF15">
            <v>115.26166043865622</v>
          </cell>
        </row>
        <row r="16">
          <cell r="G16">
            <v>1019090.9705000001</v>
          </cell>
          <cell r="J16">
            <v>1150111.9960999999</v>
          </cell>
          <cell r="L16">
            <v>1150111.9960999999</v>
          </cell>
          <cell r="T16">
            <v>864679.26419999998</v>
          </cell>
          <cell r="V16">
            <v>864679.26419999998</v>
          </cell>
          <cell r="AD16">
            <v>941207.00249999994</v>
          </cell>
          <cell r="AF16">
            <v>941207.00249999994</v>
          </cell>
        </row>
        <row r="17">
          <cell r="G17">
            <v>294244.71029999998</v>
          </cell>
          <cell r="H17">
            <v>1.1970000000000001</v>
          </cell>
          <cell r="I17">
            <v>1.1970000000000001</v>
          </cell>
          <cell r="J17">
            <v>357969.9963</v>
          </cell>
          <cell r="L17">
            <v>357969.9963</v>
          </cell>
          <cell r="R17">
            <v>0</v>
          </cell>
          <cell r="S17">
            <v>0</v>
          </cell>
          <cell r="T17">
            <v>0</v>
          </cell>
          <cell r="V17">
            <v>0</v>
          </cell>
          <cell r="AB17">
            <v>0</v>
          </cell>
          <cell r="AC17">
            <v>0</v>
          </cell>
          <cell r="AD17">
            <v>0</v>
          </cell>
          <cell r="AF17">
            <v>0</v>
          </cell>
        </row>
        <row r="18">
          <cell r="G18">
            <v>719261.69880000001</v>
          </cell>
          <cell r="J18">
            <v>786614.27679999999</v>
          </cell>
          <cell r="L18">
            <v>786614.27679999999</v>
          </cell>
          <cell r="T18">
            <v>858664.85109999997</v>
          </cell>
          <cell r="V18">
            <v>858664.85109999997</v>
          </cell>
          <cell r="AD18">
            <v>934682.04909999995</v>
          </cell>
          <cell r="AF18">
            <v>934682.04909999995</v>
          </cell>
        </row>
        <row r="19">
          <cell r="G19">
            <v>719261.69880000001</v>
          </cell>
          <cell r="H19">
            <v>1.093</v>
          </cell>
          <cell r="I19">
            <v>1.093</v>
          </cell>
          <cell r="J19">
            <v>786614.27679999999</v>
          </cell>
          <cell r="L19">
            <v>786614.27679999999</v>
          </cell>
          <cell r="R19">
            <v>1.0920000000000001</v>
          </cell>
          <cell r="S19">
            <v>1.0920000000000001</v>
          </cell>
          <cell r="T19">
            <v>858664.85109999997</v>
          </cell>
          <cell r="V19">
            <v>858664.85109999997</v>
          </cell>
          <cell r="AB19">
            <v>1.089</v>
          </cell>
          <cell r="AC19">
            <v>1.089</v>
          </cell>
          <cell r="AD19">
            <v>934682.04909999995</v>
          </cell>
          <cell r="AF19">
            <v>934682.04909999995</v>
          </cell>
        </row>
        <row r="20">
          <cell r="G20">
            <v>0</v>
          </cell>
          <cell r="J20">
            <v>0</v>
          </cell>
          <cell r="L20">
            <v>0</v>
          </cell>
          <cell r="T20">
            <v>0</v>
          </cell>
          <cell r="V20">
            <v>0</v>
          </cell>
          <cell r="AD20">
            <v>0</v>
          </cell>
          <cell r="AF20">
            <v>0</v>
          </cell>
        </row>
        <row r="21">
          <cell r="G21">
            <v>410</v>
          </cell>
          <cell r="J21">
            <v>430.5</v>
          </cell>
          <cell r="L21">
            <v>420.72019999999998</v>
          </cell>
          <cell r="T21">
            <v>452.02499999999998</v>
          </cell>
          <cell r="V21">
            <v>431.72070000000002</v>
          </cell>
          <cell r="AD21">
            <v>474.62630000000001</v>
          </cell>
          <cell r="AF21">
            <v>443.00880000000001</v>
          </cell>
        </row>
        <row r="22">
          <cell r="G22">
            <v>0</v>
          </cell>
          <cell r="H22">
            <v>1.123</v>
          </cell>
          <cell r="I22">
            <v>1.123</v>
          </cell>
          <cell r="J22">
            <v>0</v>
          </cell>
          <cell r="L22">
            <v>0</v>
          </cell>
          <cell r="R22">
            <v>1.0680000000000001</v>
          </cell>
          <cell r="S22">
            <v>1.0680000000000001</v>
          </cell>
          <cell r="T22">
            <v>0</v>
          </cell>
          <cell r="V22">
            <v>0</v>
          </cell>
          <cell r="AB22">
            <v>1.0649999999999999</v>
          </cell>
          <cell r="AC22">
            <v>1.0649999999999999</v>
          </cell>
          <cell r="AD22">
            <v>0</v>
          </cell>
          <cell r="AF22">
            <v>0</v>
          </cell>
        </row>
        <row r="23">
          <cell r="G23">
            <v>5584.5613999999996</v>
          </cell>
          <cell r="H23">
            <v>0.90200000000000002</v>
          </cell>
          <cell r="I23">
            <v>0.90200000000000002</v>
          </cell>
          <cell r="J23">
            <v>5527.723</v>
          </cell>
          <cell r="L23">
            <v>5527.723</v>
          </cell>
          <cell r="R23">
            <v>0.99399999999999999</v>
          </cell>
          <cell r="S23">
            <v>0.99399999999999999</v>
          </cell>
          <cell r="T23">
            <v>6014.4130999999998</v>
          </cell>
          <cell r="V23">
            <v>6014.4130999999998</v>
          </cell>
          <cell r="AB23">
            <v>0.98599999999999999</v>
          </cell>
          <cell r="AC23">
            <v>0.98599999999999999</v>
          </cell>
          <cell r="AD23">
            <v>6524.9534000000003</v>
          </cell>
          <cell r="AF23">
            <v>6524.9534000000003</v>
          </cell>
        </row>
        <row r="24">
          <cell r="G24">
            <v>8827644.1386000011</v>
          </cell>
          <cell r="J24">
            <v>10765401.974708444</v>
          </cell>
          <cell r="L24">
            <v>10361670.394947693</v>
          </cell>
          <cell r="T24">
            <v>12727121.2023954</v>
          </cell>
          <cell r="V24">
            <v>11751033.362725725</v>
          </cell>
          <cell r="AD24">
            <v>15850745.154492946</v>
          </cell>
          <cell r="AF24">
            <v>14047437.633750601</v>
          </cell>
        </row>
        <row r="28">
          <cell r="G28">
            <v>0</v>
          </cell>
          <cell r="J28">
            <v>0</v>
          </cell>
          <cell r="L28">
            <v>0</v>
          </cell>
          <cell r="T28">
            <v>0</v>
          </cell>
          <cell r="V28">
            <v>0</v>
          </cell>
          <cell r="AD28">
            <v>0</v>
          </cell>
          <cell r="AF28">
            <v>0</v>
          </cell>
        </row>
        <row r="29">
          <cell r="G29">
            <v>0</v>
          </cell>
          <cell r="L29">
            <v>0</v>
          </cell>
          <cell r="V29">
            <v>0</v>
          </cell>
          <cell r="AF29">
            <v>0</v>
          </cell>
        </row>
        <row r="30">
          <cell r="G30">
            <v>0</v>
          </cell>
          <cell r="H30">
            <v>1.07</v>
          </cell>
          <cell r="I30">
            <v>1.1200000000000001</v>
          </cell>
          <cell r="J30">
            <v>0</v>
          </cell>
          <cell r="L30">
            <v>0</v>
          </cell>
          <cell r="R30">
            <v>1.0680000000000001</v>
          </cell>
          <cell r="S30">
            <v>1.125</v>
          </cell>
          <cell r="T30">
            <v>0</v>
          </cell>
          <cell r="V30">
            <v>0</v>
          </cell>
          <cell r="AB30">
            <v>1.0649999999999999</v>
          </cell>
          <cell r="AC30">
            <v>1.135</v>
          </cell>
          <cell r="AD30">
            <v>0</v>
          </cell>
          <cell r="AF30">
            <v>0</v>
          </cell>
        </row>
        <row r="31">
          <cell r="G31">
            <v>21818</v>
          </cell>
          <cell r="H31">
            <v>1.123</v>
          </cell>
          <cell r="I31">
            <v>1.123</v>
          </cell>
          <cell r="J31">
            <v>24501.614000000001</v>
          </cell>
          <cell r="L31">
            <v>24501.614000000001</v>
          </cell>
          <cell r="R31">
            <v>1.125</v>
          </cell>
          <cell r="S31">
            <v>1.125</v>
          </cell>
          <cell r="T31">
            <v>27564.315750000002</v>
          </cell>
          <cell r="V31">
            <v>27564.315750000002</v>
          </cell>
          <cell r="AB31">
            <v>1.1459999999999999</v>
          </cell>
          <cell r="AC31">
            <v>1.1459999999999999</v>
          </cell>
          <cell r="AD31">
            <v>31588.705849499998</v>
          </cell>
          <cell r="AF31">
            <v>31588.705849499998</v>
          </cell>
        </row>
        <row r="32">
          <cell r="G32">
            <v>594516</v>
          </cell>
          <cell r="H32">
            <v>1.07</v>
          </cell>
          <cell r="I32">
            <v>1.07</v>
          </cell>
          <cell r="J32">
            <v>636132.12</v>
          </cell>
          <cell r="L32">
            <v>636132.12</v>
          </cell>
          <cell r="R32">
            <v>1.0680000000000001</v>
          </cell>
          <cell r="S32">
            <v>1.0680000000000001</v>
          </cell>
          <cell r="T32">
            <v>679389.10415999999</v>
          </cell>
          <cell r="V32">
            <v>679389.10415999999</v>
          </cell>
          <cell r="AB32">
            <v>1.0649999999999999</v>
          </cell>
          <cell r="AC32">
            <v>1.0649999999999999</v>
          </cell>
          <cell r="AD32">
            <v>723549.3959304</v>
          </cell>
          <cell r="AF32">
            <v>723549.3959304</v>
          </cell>
        </row>
        <row r="33">
          <cell r="G33">
            <v>148661</v>
          </cell>
          <cell r="H33">
            <v>1.07</v>
          </cell>
          <cell r="I33">
            <v>1.07</v>
          </cell>
          <cell r="J33">
            <v>159067.27000000002</v>
          </cell>
          <cell r="L33">
            <v>159067.27000000002</v>
          </cell>
          <cell r="R33">
            <v>1.0680000000000001</v>
          </cell>
          <cell r="S33">
            <v>1.0680000000000001</v>
          </cell>
          <cell r="T33">
            <v>169883.84436000002</v>
          </cell>
          <cell r="V33">
            <v>169883.84436000002</v>
          </cell>
          <cell r="AB33">
            <v>1.0649999999999999</v>
          </cell>
          <cell r="AC33">
            <v>1.0649999999999999</v>
          </cell>
          <cell r="AD33">
            <v>180926.29424340001</v>
          </cell>
          <cell r="AF33">
            <v>180926.29424340001</v>
          </cell>
        </row>
        <row r="34">
          <cell r="G34">
            <v>564782</v>
          </cell>
          <cell r="H34">
            <v>1.02</v>
          </cell>
          <cell r="I34">
            <v>1.07</v>
          </cell>
          <cell r="J34">
            <v>576077.64</v>
          </cell>
          <cell r="L34">
            <v>604316.74</v>
          </cell>
          <cell r="R34">
            <v>1.02</v>
          </cell>
          <cell r="S34">
            <v>1.0680000000000001</v>
          </cell>
          <cell r="T34">
            <v>616403.07479999994</v>
          </cell>
          <cell r="V34">
            <v>645410.27832000004</v>
          </cell>
          <cell r="AB34">
            <v>1.02</v>
          </cell>
          <cell r="AC34">
            <v>1.0649999999999999</v>
          </cell>
          <cell r="AD34">
            <v>658318.4838864</v>
          </cell>
          <cell r="AF34">
            <v>687361.94641079998</v>
          </cell>
        </row>
        <row r="35">
          <cell r="G35">
            <v>1943186</v>
          </cell>
          <cell r="H35">
            <v>1.07</v>
          </cell>
          <cell r="I35">
            <v>1.07</v>
          </cell>
          <cell r="J35">
            <v>2079209.02</v>
          </cell>
          <cell r="L35">
            <v>2079209.02</v>
          </cell>
          <cell r="R35">
            <v>1.0680000000000001</v>
          </cell>
          <cell r="S35">
            <v>1.0680000000000001</v>
          </cell>
          <cell r="T35">
            <v>2220595.23336</v>
          </cell>
          <cell r="V35">
            <v>2220595.23336</v>
          </cell>
          <cell r="AB35">
            <v>1.0649999999999999</v>
          </cell>
          <cell r="AC35">
            <v>1.0649999999999999</v>
          </cell>
          <cell r="AD35">
            <v>2364933.9235283998</v>
          </cell>
          <cell r="AF35">
            <v>2364933.9235283998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274710</v>
          </cell>
          <cell r="J38">
            <v>293939.7</v>
          </cell>
          <cell r="L38">
            <v>293939.7</v>
          </cell>
          <cell r="T38">
            <v>313927.59960000002</v>
          </cell>
          <cell r="V38">
            <v>313927.59960000002</v>
          </cell>
          <cell r="AD38">
            <v>334332.89357399999</v>
          </cell>
          <cell r="AF38">
            <v>334332.89357399999</v>
          </cell>
        </row>
        <row r="39">
          <cell r="G39">
            <v>0</v>
          </cell>
          <cell r="H39">
            <v>1.07</v>
          </cell>
          <cell r="I39">
            <v>1.07</v>
          </cell>
          <cell r="J39">
            <v>0</v>
          </cell>
          <cell r="L39">
            <v>0</v>
          </cell>
          <cell r="R39">
            <v>1.0680000000000001</v>
          </cell>
          <cell r="S39">
            <v>1.0680000000000001</v>
          </cell>
          <cell r="T39">
            <v>0</v>
          </cell>
          <cell r="V39">
            <v>0</v>
          </cell>
          <cell r="AB39">
            <v>1.0649999999999999</v>
          </cell>
          <cell r="AC39">
            <v>1.0649999999999999</v>
          </cell>
          <cell r="AD39">
            <v>0</v>
          </cell>
          <cell r="AF39">
            <v>0</v>
          </cell>
        </row>
        <row r="41">
          <cell r="G41">
            <v>0</v>
          </cell>
          <cell r="H41">
            <v>0</v>
          </cell>
          <cell r="I41">
            <v>1</v>
          </cell>
          <cell r="J41">
            <v>0</v>
          </cell>
          <cell r="L41">
            <v>0</v>
          </cell>
          <cell r="R41">
            <v>0</v>
          </cell>
          <cell r="S41">
            <v>1</v>
          </cell>
          <cell r="T41">
            <v>0</v>
          </cell>
          <cell r="V41">
            <v>0</v>
          </cell>
          <cell r="AB41">
            <v>0</v>
          </cell>
          <cell r="AC41">
            <v>1</v>
          </cell>
          <cell r="AD41">
            <v>0</v>
          </cell>
          <cell r="AF41">
            <v>0</v>
          </cell>
        </row>
        <row r="42">
          <cell r="G42">
            <v>189072</v>
          </cell>
          <cell r="H42">
            <v>1.07</v>
          </cell>
          <cell r="I42">
            <v>1.07</v>
          </cell>
          <cell r="J42">
            <v>202307.04</v>
          </cell>
          <cell r="L42">
            <v>202307.04</v>
          </cell>
          <cell r="R42">
            <v>1.0680000000000001</v>
          </cell>
          <cell r="S42">
            <v>1.0680000000000001</v>
          </cell>
          <cell r="T42">
            <v>216063.91872000002</v>
          </cell>
          <cell r="V42">
            <v>216063.91872000002</v>
          </cell>
          <cell r="AB42">
            <v>1.0649999999999999</v>
          </cell>
          <cell r="AC42">
            <v>1.0649999999999999</v>
          </cell>
          <cell r="AD42">
            <v>230108.07343680001</v>
          </cell>
          <cell r="AF42">
            <v>230108.07343680001</v>
          </cell>
        </row>
        <row r="43">
          <cell r="G43">
            <v>85638</v>
          </cell>
          <cell r="H43">
            <v>1.07</v>
          </cell>
          <cell r="I43">
            <v>1.07</v>
          </cell>
          <cell r="J43">
            <v>91632.66</v>
          </cell>
          <cell r="L43">
            <v>91632.66</v>
          </cell>
          <cell r="R43">
            <v>1.0680000000000001</v>
          </cell>
          <cell r="S43">
            <v>1.0680000000000001</v>
          </cell>
          <cell r="T43">
            <v>97863.680880000014</v>
          </cell>
          <cell r="V43">
            <v>97863.680880000014</v>
          </cell>
          <cell r="AB43">
            <v>1.0649999999999999</v>
          </cell>
          <cell r="AC43">
            <v>1.0649999999999999</v>
          </cell>
          <cell r="AD43">
            <v>104224.8201372</v>
          </cell>
          <cell r="AF43">
            <v>104224.8201372</v>
          </cell>
        </row>
        <row r="44">
          <cell r="G44">
            <v>3547673</v>
          </cell>
          <cell r="J44">
            <v>3768927.3640000001</v>
          </cell>
          <cell r="L44">
            <v>3797166.4640000002</v>
          </cell>
          <cell r="T44">
            <v>4027763.1720299996</v>
          </cell>
          <cell r="V44">
            <v>4056770.3755499995</v>
          </cell>
          <cell r="AD44">
            <v>4293649.6970121004</v>
          </cell>
          <cell r="AF44">
            <v>4322693.1595364995</v>
          </cell>
        </row>
        <row r="46">
          <cell r="G46">
            <v>12375317.138600001</v>
          </cell>
          <cell r="J46">
            <v>14534329.338708444</v>
          </cell>
          <cell r="L46">
            <v>14158836.858947692</v>
          </cell>
          <cell r="T46">
            <v>16754884.3744254</v>
          </cell>
          <cell r="V46">
            <v>15807803.738275725</v>
          </cell>
          <cell r="AD46">
            <v>20144394.851505049</v>
          </cell>
          <cell r="AF46">
            <v>18370130.793287098</v>
          </cell>
        </row>
        <row r="48">
          <cell r="G48">
            <v>9331.5499999999993</v>
          </cell>
          <cell r="J48">
            <v>9967.1550000000007</v>
          </cell>
          <cell r="L48">
            <v>9534.8852999999999</v>
          </cell>
          <cell r="T48">
            <v>10963.870500000001</v>
          </cell>
          <cell r="V48">
            <v>10033.499299999999</v>
          </cell>
          <cell r="AD48">
            <v>12060.257600000001</v>
          </cell>
          <cell r="AF48">
            <v>10558.1875</v>
          </cell>
        </row>
        <row r="50">
          <cell r="G50">
            <v>132.61802314299342</v>
          </cell>
          <cell r="J50">
            <v>145.82224655589727</v>
          </cell>
          <cell r="L50">
            <v>148.49509368453224</v>
          </cell>
          <cell r="T50">
            <v>152.81906489524297</v>
          </cell>
          <cell r="V50">
            <v>157.55025505683471</v>
          </cell>
          <cell r="AD50">
            <v>167.03121541537428</v>
          </cell>
          <cell r="AF50">
            <v>173.98943514961348</v>
          </cell>
        </row>
        <row r="51">
          <cell r="G51">
            <v>0</v>
          </cell>
          <cell r="H51">
            <v>1.07</v>
          </cell>
          <cell r="I51">
            <v>1.07</v>
          </cell>
          <cell r="J51">
            <v>0</v>
          </cell>
          <cell r="L51">
            <v>0</v>
          </cell>
          <cell r="R51">
            <v>1.0680000000000001</v>
          </cell>
          <cell r="S51">
            <v>1.0680000000000001</v>
          </cell>
          <cell r="T51">
            <v>0</v>
          </cell>
          <cell r="V51">
            <v>0</v>
          </cell>
          <cell r="AB51">
            <v>1.0649999999999999</v>
          </cell>
          <cell r="AC51">
            <v>1.0649999999999999</v>
          </cell>
          <cell r="AD51">
            <v>0</v>
          </cell>
          <cell r="AF51">
            <v>0</v>
          </cell>
        </row>
        <row r="52">
          <cell r="G52">
            <v>0</v>
          </cell>
          <cell r="H52">
            <v>1.07</v>
          </cell>
          <cell r="I52">
            <v>1.07</v>
          </cell>
          <cell r="R52">
            <v>1.0680000000000001</v>
          </cell>
          <cell r="S52">
            <v>1.0680000000000001</v>
          </cell>
          <cell r="AB52">
            <v>1.0649999999999999</v>
          </cell>
          <cell r="AC52">
            <v>1.0649999999999999</v>
          </cell>
        </row>
        <row r="53">
          <cell r="G53">
            <v>12375317.138600001</v>
          </cell>
          <cell r="J53">
            <v>14534329.338708444</v>
          </cell>
          <cell r="L53">
            <v>14158836.858947692</v>
          </cell>
          <cell r="T53">
            <v>16754884.3744254</v>
          </cell>
          <cell r="V53">
            <v>15807803.738275725</v>
          </cell>
          <cell r="AD53">
            <v>20144394.851505049</v>
          </cell>
          <cell r="AF53">
            <v>18370130.793287098</v>
          </cell>
        </row>
        <row r="54">
          <cell r="G54">
            <v>132.61802314299342</v>
          </cell>
          <cell r="J54">
            <v>145.82224655589727</v>
          </cell>
          <cell r="L54">
            <v>148.49509368453224</v>
          </cell>
          <cell r="T54">
            <v>152.81906489524297</v>
          </cell>
          <cell r="V54">
            <v>157.55025505683471</v>
          </cell>
          <cell r="AD54">
            <v>167.03121541537428</v>
          </cell>
          <cell r="AF54">
            <v>173.98943514961348</v>
          </cell>
        </row>
        <row r="55">
          <cell r="G55">
            <v>132.21459999999999</v>
          </cell>
        </row>
        <row r="56">
          <cell r="G56">
            <v>134.4941</v>
          </cell>
        </row>
        <row r="58">
          <cell r="G58">
            <v>0</v>
          </cell>
          <cell r="H58">
            <v>1.0995658289874113</v>
          </cell>
          <cell r="I58">
            <v>1.1399999999999999</v>
          </cell>
          <cell r="J58">
            <v>0</v>
          </cell>
          <cell r="L58">
            <v>0</v>
          </cell>
          <cell r="R58">
            <v>1.1523250103831519</v>
          </cell>
          <cell r="S58">
            <v>1.1499999999999999</v>
          </cell>
          <cell r="T58">
            <v>0</v>
          </cell>
          <cell r="V58">
            <v>0</v>
          </cell>
          <cell r="AB58">
            <v>1.2594910665745285</v>
          </cell>
          <cell r="AC58">
            <v>1.18</v>
          </cell>
          <cell r="AD58">
            <v>0</v>
          </cell>
          <cell r="AF58">
            <v>0</v>
          </cell>
        </row>
        <row r="59">
          <cell r="J59">
            <v>0</v>
          </cell>
          <cell r="T59">
            <v>0</v>
          </cell>
          <cell r="AD59">
            <v>0</v>
          </cell>
        </row>
        <row r="60">
          <cell r="L60">
            <v>0</v>
          </cell>
          <cell r="V60">
            <v>0</v>
          </cell>
          <cell r="AF60">
            <v>0</v>
          </cell>
        </row>
        <row r="61">
          <cell r="G61">
            <v>0</v>
          </cell>
        </row>
      </sheetData>
      <sheetData sheetId="2"/>
      <sheetData sheetId="3"/>
      <sheetData sheetId="4">
        <row r="5">
          <cell r="G5">
            <v>7855966.1096000001</v>
          </cell>
          <cell r="L5">
            <v>12550382.6187</v>
          </cell>
        </row>
        <row r="6">
          <cell r="G6">
            <v>7834362.1096000001</v>
          </cell>
          <cell r="L6">
            <v>1019090.9705000001</v>
          </cell>
        </row>
        <row r="7">
          <cell r="G7">
            <v>7834362.1096000001</v>
          </cell>
          <cell r="L7">
            <v>0</v>
          </cell>
        </row>
        <row r="8">
          <cell r="G8">
            <v>10141.549999999999</v>
          </cell>
          <cell r="L8">
            <v>1019090.9705000001</v>
          </cell>
        </row>
        <row r="9">
          <cell r="G9">
            <v>772.50149999999996</v>
          </cell>
        </row>
        <row r="10">
          <cell r="G10">
            <v>0</v>
          </cell>
        </row>
        <row r="11">
          <cell r="G11">
            <v>0</v>
          </cell>
        </row>
        <row r="12">
          <cell r="L12">
            <v>3722738.4800999998</v>
          </cell>
        </row>
        <row r="13">
          <cell r="L13">
            <v>3332827</v>
          </cell>
        </row>
        <row r="14">
          <cell r="L14">
            <v>312943.52010000002</v>
          </cell>
        </row>
        <row r="15">
          <cell r="L15">
            <v>0</v>
          </cell>
        </row>
        <row r="16">
          <cell r="G16">
            <v>21604</v>
          </cell>
          <cell r="L16">
            <v>-76967.960000000006</v>
          </cell>
        </row>
        <row r="17">
          <cell r="G17">
            <v>556024.41130000004</v>
          </cell>
          <cell r="L17">
            <v>0</v>
          </cell>
        </row>
        <row r="18">
          <cell r="G18">
            <v>138498.0472</v>
          </cell>
          <cell r="L18">
            <v>7808553.1681000004</v>
          </cell>
        </row>
        <row r="19">
          <cell r="G19">
            <v>563953.92000000004</v>
          </cell>
          <cell r="L19">
            <v>764.1585</v>
          </cell>
        </row>
        <row r="20">
          <cell r="L20">
            <v>9331.5499999999993</v>
          </cell>
        </row>
        <row r="21">
          <cell r="G21">
            <v>2922631.4846000001</v>
          </cell>
          <cell r="L21">
            <v>10218.5</v>
          </cell>
        </row>
        <row r="22">
          <cell r="L22">
            <v>9808.5</v>
          </cell>
        </row>
        <row r="23">
          <cell r="G23">
            <v>1202947.2238</v>
          </cell>
          <cell r="L23">
            <v>410</v>
          </cell>
        </row>
        <row r="24">
          <cell r="G24">
            <v>253007.0955</v>
          </cell>
        </row>
        <row r="25">
          <cell r="G25">
            <v>945210.19499999995</v>
          </cell>
        </row>
        <row r="26">
          <cell r="G26">
            <v>708593</v>
          </cell>
        </row>
        <row r="27">
          <cell r="G27">
            <v>236617.19500000001</v>
          </cell>
        </row>
        <row r="28">
          <cell r="G28">
            <v>306.3</v>
          </cell>
        </row>
        <row r="29">
          <cell r="G29">
            <v>4729.9332999999997</v>
          </cell>
        </row>
        <row r="30">
          <cell r="G30">
            <v>1719684.2607</v>
          </cell>
        </row>
        <row r="32">
          <cell r="G32">
            <v>12037073.9727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12037073.9727</v>
          </cell>
        </row>
        <row r="37">
          <cell r="G37">
            <v>72051.188099999999</v>
          </cell>
        </row>
        <row r="39">
          <cell r="G39">
            <v>72051.188099999999</v>
          </cell>
        </row>
        <row r="40">
          <cell r="G40">
            <v>197229.00260000001</v>
          </cell>
        </row>
        <row r="41">
          <cell r="G41">
            <v>97362.455300000001</v>
          </cell>
        </row>
        <row r="42">
          <cell r="G42">
            <v>366642.64600000001</v>
          </cell>
        </row>
        <row r="43">
          <cell r="G43">
            <v>-146666</v>
          </cell>
        </row>
        <row r="45">
          <cell r="G45">
            <v>12550382.6187</v>
          </cell>
        </row>
        <row r="47">
          <cell r="G47">
            <v>9331.5499999999993</v>
          </cell>
        </row>
        <row r="49">
          <cell r="G49">
            <v>134.4941</v>
          </cell>
        </row>
        <row r="52">
          <cell r="G52">
            <v>6563730</v>
          </cell>
        </row>
        <row r="53">
          <cell r="G53">
            <v>6562183</v>
          </cell>
        </row>
        <row r="54">
          <cell r="G54">
            <v>6514215</v>
          </cell>
        </row>
        <row r="55">
          <cell r="G55">
            <v>8472.5</v>
          </cell>
        </row>
        <row r="56">
          <cell r="G56">
            <v>76.886600000000001</v>
          </cell>
        </row>
        <row r="57">
          <cell r="G57">
            <v>47968</v>
          </cell>
        </row>
        <row r="58">
          <cell r="G58">
            <v>62.6</v>
          </cell>
        </row>
        <row r="59">
          <cell r="G59">
            <v>76.626199999999997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1547</v>
          </cell>
        </row>
        <row r="64">
          <cell r="G64">
            <v>63170</v>
          </cell>
        </row>
        <row r="65">
          <cell r="G65">
            <v>15824</v>
          </cell>
        </row>
        <row r="66">
          <cell r="G66">
            <v>4537</v>
          </cell>
        </row>
        <row r="67">
          <cell r="G67">
            <v>4490732</v>
          </cell>
        </row>
        <row r="68">
          <cell r="G68">
            <v>475688</v>
          </cell>
        </row>
        <row r="70">
          <cell r="G70">
            <v>247612</v>
          </cell>
        </row>
        <row r="71">
          <cell r="G71">
            <v>242969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4643</v>
          </cell>
        </row>
        <row r="78">
          <cell r="G78">
            <v>228076</v>
          </cell>
        </row>
        <row r="80">
          <cell r="G80">
            <v>11613681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11613681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14655</v>
          </cell>
        </row>
        <row r="89">
          <cell r="G89">
            <v>5494</v>
          </cell>
        </row>
        <row r="90">
          <cell r="G90">
            <v>20149</v>
          </cell>
        </row>
        <row r="91">
          <cell r="G91">
            <v>11633830</v>
          </cell>
        </row>
        <row r="93">
          <cell r="G93">
            <v>8535.0499999999993</v>
          </cell>
        </row>
        <row r="94">
          <cell r="G94">
            <v>8535.0499999999993</v>
          </cell>
        </row>
        <row r="95">
          <cell r="G95">
            <v>8535.0499999999993</v>
          </cell>
        </row>
        <row r="96">
          <cell r="G96">
            <v>0</v>
          </cell>
        </row>
        <row r="97">
          <cell r="G97">
            <v>136.3065</v>
          </cell>
        </row>
        <row r="100">
          <cell r="G100">
            <v>640230</v>
          </cell>
        </row>
        <row r="101">
          <cell r="G101">
            <v>619959</v>
          </cell>
        </row>
        <row r="102">
          <cell r="G102">
            <v>619959</v>
          </cell>
        </row>
        <row r="103">
          <cell r="G103">
            <v>810</v>
          </cell>
        </row>
        <row r="104">
          <cell r="G104">
            <v>76.5381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20271</v>
          </cell>
        </row>
        <row r="112">
          <cell r="G112">
            <v>531346</v>
          </cell>
        </row>
        <row r="113">
          <cell r="G113">
            <v>132837</v>
          </cell>
        </row>
        <row r="114">
          <cell r="G114">
            <v>560245</v>
          </cell>
        </row>
        <row r="115">
          <cell r="G115">
            <v>0</v>
          </cell>
        </row>
        <row r="116">
          <cell r="G116">
            <v>2771146</v>
          </cell>
        </row>
        <row r="118">
          <cell r="G118">
            <v>1056036</v>
          </cell>
        </row>
        <row r="119">
          <cell r="G119">
            <v>22623</v>
          </cell>
        </row>
        <row r="120">
          <cell r="G120">
            <v>1032969</v>
          </cell>
        </row>
        <row r="121">
          <cell r="G121">
            <v>719262</v>
          </cell>
        </row>
        <row r="122">
          <cell r="G122">
            <v>313707</v>
          </cell>
        </row>
        <row r="123">
          <cell r="G123">
            <v>410</v>
          </cell>
        </row>
        <row r="125">
          <cell r="G125">
            <v>444</v>
          </cell>
        </row>
        <row r="126">
          <cell r="G126">
            <v>1715110</v>
          </cell>
        </row>
        <row r="128">
          <cell r="G128">
            <v>4635804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4635804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174417</v>
          </cell>
        </row>
        <row r="137">
          <cell r="G137">
            <v>80144</v>
          </cell>
        </row>
        <row r="138">
          <cell r="G138">
            <v>254561</v>
          </cell>
        </row>
        <row r="139">
          <cell r="G139">
            <v>4890365</v>
          </cell>
        </row>
        <row r="141">
          <cell r="G141">
            <v>9331.0499999999993</v>
          </cell>
        </row>
        <row r="143">
          <cell r="G143">
            <v>9331</v>
          </cell>
        </row>
        <row r="144">
          <cell r="G144">
            <v>0</v>
          </cell>
        </row>
        <row r="145">
          <cell r="G145">
            <v>52.409599999999998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0</v>
          </cell>
        </row>
        <row r="152">
          <cell r="G152">
            <v>0</v>
          </cell>
        </row>
        <row r="154">
          <cell r="G154">
            <v>0</v>
          </cell>
        </row>
        <row r="155">
          <cell r="G155">
            <v>0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90">
          <cell r="G190">
            <v>0</v>
          </cell>
        </row>
        <row r="192">
          <cell r="G192">
            <v>0</v>
          </cell>
        </row>
        <row r="193">
          <cell r="G19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ФСТ-варианты"/>
      <sheetName val="Баланс РЕГИОНА"/>
      <sheetName val="ФСТ-17.07.08"/>
      <sheetName val="Анализ предельного"/>
      <sheetName val="НВВ-Пучковой"/>
      <sheetName val="Особое мнение"/>
      <sheetName val="ФСТ-с КВ-85"/>
      <sheetName val="ФСТ-с КВ-280"/>
      <sheetName val="ФСТ-полно без КВ"/>
      <sheetName val="Сводная"/>
      <sheetName val="Смета -по видам без потерь"/>
      <sheetName val="Смета 2007-2009-под АРМ "/>
      <sheetName val="Смета 2007-2009-без потерь"/>
      <sheetName val="Самара -2007"/>
      <sheetName val="Прочие расходы+ОСЗ"/>
      <sheetName val="Прибыль для АРМ"/>
      <sheetName val="Справочники"/>
      <sheetName val="Инструкция"/>
      <sheetName val="3"/>
      <sheetName val="4"/>
      <sheetName val="5"/>
      <sheetName val="свод"/>
      <sheetName val="Инвестиции"/>
      <sheetName val="16"/>
      <sheetName val="17"/>
      <sheetName val="17.1"/>
      <sheetName val="24"/>
      <sheetName val="25"/>
      <sheetName val="P2.1"/>
      <sheetName val="P2.2"/>
      <sheetName val="перекрестка"/>
      <sheetName val="Резервный фонд"/>
      <sheetName val="Смета -по видам"/>
      <sheetName val="РСК"/>
      <sheetName val="Смета передача 2007-2009"/>
      <sheetName val="Формат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E13" t="str">
            <v>Самарская область</v>
          </cell>
        </row>
        <row r="21">
          <cell r="D21" t="str">
            <v>ОАО "МРСК Волги"</v>
          </cell>
          <cell r="I21">
            <v>6450609636</v>
          </cell>
        </row>
        <row r="27">
          <cell r="F27" t="str">
            <v>Предложение организации</v>
          </cell>
        </row>
      </sheetData>
      <sheetData sheetId="19"/>
      <sheetData sheetId="20"/>
      <sheetData sheetId="21">
        <row r="15">
          <cell r="G15">
            <v>806.7</v>
          </cell>
          <cell r="H15">
            <v>732.1</v>
          </cell>
          <cell r="L15">
            <v>1178.06</v>
          </cell>
          <cell r="M15">
            <v>782.73</v>
          </cell>
          <cell r="Q15">
            <v>1023.81</v>
          </cell>
          <cell r="R15">
            <v>865.23</v>
          </cell>
          <cell r="V15">
            <v>1023.81</v>
          </cell>
          <cell r="W15">
            <v>895.63</v>
          </cell>
          <cell r="AA15">
            <v>1027.07</v>
          </cell>
          <cell r="AB15">
            <v>908.52</v>
          </cell>
        </row>
        <row r="16">
          <cell r="H16">
            <v>263</v>
          </cell>
          <cell r="M16">
            <v>546.49</v>
          </cell>
          <cell r="R16">
            <v>368.03</v>
          </cell>
          <cell r="W16">
            <v>378.03</v>
          </cell>
          <cell r="AB16">
            <v>378.03</v>
          </cell>
        </row>
        <row r="17">
          <cell r="I17">
            <v>318.8</v>
          </cell>
          <cell r="N17">
            <v>463.26</v>
          </cell>
          <cell r="S17">
            <v>458.45</v>
          </cell>
          <cell r="X17">
            <v>455.45</v>
          </cell>
          <cell r="AC17">
            <v>458.82</v>
          </cell>
        </row>
        <row r="18">
          <cell r="F18">
            <v>9909.5</v>
          </cell>
          <cell r="G18">
            <v>521.1</v>
          </cell>
          <cell r="K18">
            <v>10539.57</v>
          </cell>
          <cell r="L18">
            <v>488.73</v>
          </cell>
          <cell r="P18">
            <v>12745.5</v>
          </cell>
          <cell r="Q18">
            <v>450</v>
          </cell>
          <cell r="U18">
            <v>10733.38</v>
          </cell>
          <cell r="V18">
            <v>497.53</v>
          </cell>
          <cell r="Z18">
            <v>10774.87</v>
          </cell>
          <cell r="AA18">
            <v>608.16999999999996</v>
          </cell>
        </row>
        <row r="19">
          <cell r="F19">
            <v>9770.9</v>
          </cell>
          <cell r="G19">
            <v>245.3</v>
          </cell>
          <cell r="H19">
            <v>81.8</v>
          </cell>
          <cell r="K19">
            <v>9918.9599999999991</v>
          </cell>
          <cell r="L19">
            <v>323.87</v>
          </cell>
          <cell r="M19">
            <v>41.1</v>
          </cell>
          <cell r="P19">
            <v>7874.4</v>
          </cell>
          <cell r="Q19">
            <v>350</v>
          </cell>
          <cell r="R19">
            <v>82.4</v>
          </cell>
          <cell r="U19">
            <v>9998.9599999999991</v>
          </cell>
          <cell r="V19">
            <v>326.56</v>
          </cell>
          <cell r="W19">
            <v>41.47</v>
          </cell>
          <cell r="Z19">
            <v>10134.42</v>
          </cell>
          <cell r="AA19">
            <v>330.99</v>
          </cell>
          <cell r="AB19">
            <v>42.03</v>
          </cell>
        </row>
        <row r="25">
          <cell r="F25">
            <v>17056.599999999999</v>
          </cell>
          <cell r="G25">
            <v>1124.0999999999999</v>
          </cell>
          <cell r="H25">
            <v>600.1</v>
          </cell>
          <cell r="I25">
            <v>256.8</v>
          </cell>
          <cell r="K25">
            <v>17820.400000000001</v>
          </cell>
          <cell r="L25">
            <v>1286.8499999999999</v>
          </cell>
          <cell r="M25">
            <v>710.61</v>
          </cell>
          <cell r="N25">
            <v>385.95299999999997</v>
          </cell>
          <cell r="P25">
            <v>17712.221000000001</v>
          </cell>
          <cell r="Q25">
            <v>1282.3810000000001</v>
          </cell>
          <cell r="R25">
            <v>704.01099999999997</v>
          </cell>
          <cell r="S25">
            <v>398.14800000000002</v>
          </cell>
          <cell r="U25">
            <v>15585</v>
          </cell>
          <cell r="V25">
            <v>1223</v>
          </cell>
          <cell r="W25">
            <v>706.78</v>
          </cell>
          <cell r="X25">
            <v>395.75</v>
          </cell>
          <cell r="Z25">
            <v>15626.77</v>
          </cell>
          <cell r="AA25">
            <v>1348.09</v>
          </cell>
          <cell r="AB25">
            <v>717</v>
          </cell>
          <cell r="AC25">
            <v>398.65</v>
          </cell>
        </row>
        <row r="27">
          <cell r="K27">
            <v>5263.5</v>
          </cell>
          <cell r="U27">
            <v>5316.14</v>
          </cell>
          <cell r="V27">
            <v>0</v>
          </cell>
          <cell r="Z27">
            <v>5265.4</v>
          </cell>
          <cell r="AA27">
            <v>103.9</v>
          </cell>
        </row>
        <row r="28">
          <cell r="K28">
            <v>1189.24</v>
          </cell>
          <cell r="U28">
            <v>1201.1300000000001</v>
          </cell>
          <cell r="V28" t="str">
            <v xml:space="preserve"> </v>
          </cell>
          <cell r="Z28">
            <v>1213.1400000000001</v>
          </cell>
          <cell r="AA28" t="str">
            <v xml:space="preserve"> </v>
          </cell>
        </row>
        <row r="29">
          <cell r="F29">
            <v>75</v>
          </cell>
          <cell r="U29">
            <v>2209.4299999999998</v>
          </cell>
          <cell r="V29">
            <v>73.87</v>
          </cell>
          <cell r="Z29">
            <v>2329.9580000000001</v>
          </cell>
          <cell r="AA29">
            <v>67.015000000000001</v>
          </cell>
        </row>
      </sheetData>
      <sheetData sheetId="22">
        <row r="15">
          <cell r="G15">
            <v>126.5</v>
          </cell>
          <cell r="H15">
            <v>128.4</v>
          </cell>
          <cell r="L15">
            <v>143.5</v>
          </cell>
          <cell r="M15">
            <v>143.49</v>
          </cell>
          <cell r="Q15">
            <v>146.19999999999999</v>
          </cell>
          <cell r="R15">
            <v>148.32</v>
          </cell>
          <cell r="V15">
            <v>146.69999999999999</v>
          </cell>
          <cell r="W15">
            <v>148.51</v>
          </cell>
          <cell r="AA15">
            <v>147.85</v>
          </cell>
          <cell r="AB15">
            <v>150.5</v>
          </cell>
        </row>
        <row r="16">
          <cell r="H16">
            <v>64.099999999999994</v>
          </cell>
          <cell r="M16">
            <v>52.9</v>
          </cell>
          <cell r="R16">
            <v>54.7</v>
          </cell>
          <cell r="W16">
            <v>54.9</v>
          </cell>
          <cell r="AB16">
            <v>55.2</v>
          </cell>
        </row>
        <row r="17">
          <cell r="I17">
            <v>86</v>
          </cell>
          <cell r="N17">
            <v>65.349999999999994</v>
          </cell>
          <cell r="S17">
            <v>63.74</v>
          </cell>
          <cell r="X17">
            <v>63.8</v>
          </cell>
          <cell r="AC17">
            <v>63.78</v>
          </cell>
        </row>
        <row r="18">
          <cell r="F18">
            <v>1326.3</v>
          </cell>
          <cell r="G18">
            <v>71.3</v>
          </cell>
          <cell r="H18">
            <v>11</v>
          </cell>
          <cell r="K18">
            <v>1599.95</v>
          </cell>
          <cell r="L18">
            <v>66.67</v>
          </cell>
          <cell r="P18">
            <v>1664.07</v>
          </cell>
          <cell r="Q18">
            <v>67.59</v>
          </cell>
          <cell r="U18">
            <v>1666.19</v>
          </cell>
          <cell r="V18">
            <v>69.430000000000007</v>
          </cell>
          <cell r="Z18">
            <v>1674.14</v>
          </cell>
          <cell r="AA18">
            <v>88.85</v>
          </cell>
        </row>
        <row r="19">
          <cell r="F19">
            <v>1277.2</v>
          </cell>
          <cell r="G19">
            <v>54.7</v>
          </cell>
          <cell r="K19">
            <v>988</v>
          </cell>
          <cell r="L19">
            <v>47.35</v>
          </cell>
          <cell r="M19">
            <v>16.829999999999998</v>
          </cell>
          <cell r="P19">
            <v>1026.7</v>
          </cell>
          <cell r="Q19">
            <v>49.21</v>
          </cell>
          <cell r="R19">
            <v>17.36</v>
          </cell>
          <cell r="U19">
            <v>1028.8900000000001</v>
          </cell>
          <cell r="V19">
            <v>49.31</v>
          </cell>
          <cell r="W19">
            <v>17.54</v>
          </cell>
          <cell r="Z19">
            <v>1045.1099999999999</v>
          </cell>
          <cell r="AA19">
            <v>50.09</v>
          </cell>
          <cell r="AB19">
            <v>17.809999999999999</v>
          </cell>
        </row>
        <row r="21">
          <cell r="F21">
            <v>122.3</v>
          </cell>
          <cell r="G21">
            <v>25.4</v>
          </cell>
          <cell r="H21">
            <v>24.7</v>
          </cell>
          <cell r="I21">
            <v>16.7</v>
          </cell>
          <cell r="K21">
            <v>80.099999999999994</v>
          </cell>
          <cell r="L21">
            <v>20.399999999999999</v>
          </cell>
          <cell r="M21">
            <v>30.1</v>
          </cell>
          <cell r="N21">
            <v>10.78</v>
          </cell>
          <cell r="P21">
            <v>124.59</v>
          </cell>
          <cell r="Q21">
            <v>25</v>
          </cell>
          <cell r="R21">
            <v>25.65</v>
          </cell>
          <cell r="S21">
            <v>8.3800000000000008</v>
          </cell>
          <cell r="U21">
            <v>124.84</v>
          </cell>
          <cell r="V21">
            <v>24.8</v>
          </cell>
          <cell r="W21">
            <v>25.62</v>
          </cell>
          <cell r="X21">
            <v>8.36</v>
          </cell>
          <cell r="Z21">
            <v>125.45</v>
          </cell>
          <cell r="AA21">
            <v>24.9</v>
          </cell>
          <cell r="AB21">
            <v>25.62</v>
          </cell>
          <cell r="AC21">
            <v>8.36</v>
          </cell>
        </row>
        <row r="25">
          <cell r="F25">
            <v>2214.92</v>
          </cell>
          <cell r="G25">
            <v>163</v>
          </cell>
          <cell r="H25">
            <v>92.8</v>
          </cell>
          <cell r="I25">
            <v>69.3</v>
          </cell>
          <cell r="K25">
            <v>2220.86</v>
          </cell>
          <cell r="L25">
            <v>184.22</v>
          </cell>
          <cell r="M25">
            <v>117.77</v>
          </cell>
          <cell r="N25">
            <v>54.57</v>
          </cell>
          <cell r="P25">
            <v>2271.66</v>
          </cell>
          <cell r="Q25">
            <v>183.3</v>
          </cell>
          <cell r="R25">
            <v>130.99</v>
          </cell>
          <cell r="S25">
            <v>55.36</v>
          </cell>
          <cell r="U25">
            <v>1945.73</v>
          </cell>
          <cell r="V25">
            <v>176.42</v>
          </cell>
          <cell r="W25">
            <v>131.53</v>
          </cell>
          <cell r="X25">
            <v>55.44</v>
          </cell>
          <cell r="Z25">
            <v>1953.94</v>
          </cell>
          <cell r="AA25">
            <v>197</v>
          </cell>
          <cell r="AB25">
            <v>134.11000000000001</v>
          </cell>
          <cell r="AC25">
            <v>55.42</v>
          </cell>
        </row>
        <row r="27">
          <cell r="K27">
            <v>671.47</v>
          </cell>
          <cell r="U27">
            <v>685.35</v>
          </cell>
          <cell r="Z27">
            <v>671.8</v>
          </cell>
          <cell r="AA27">
            <v>18.7</v>
          </cell>
        </row>
        <row r="28">
          <cell r="K28">
            <v>151.71</v>
          </cell>
          <cell r="U28">
            <v>154.85</v>
          </cell>
          <cell r="Z28">
            <v>157.71</v>
          </cell>
        </row>
        <row r="29">
          <cell r="F29">
            <v>11.376666666666701</v>
          </cell>
          <cell r="U29">
            <v>329.3</v>
          </cell>
          <cell r="V29">
            <v>9.32</v>
          </cell>
          <cell r="Z29">
            <v>341.51</v>
          </cell>
          <cell r="AA29">
            <v>9.686575342465753</v>
          </cell>
        </row>
      </sheetData>
      <sheetData sheetId="23">
        <row r="10">
          <cell r="E10">
            <v>2740.5</v>
          </cell>
          <cell r="F10">
            <v>2718.8</v>
          </cell>
          <cell r="G10">
            <v>2824.93</v>
          </cell>
          <cell r="H10">
            <v>2831.36</v>
          </cell>
          <cell r="I10">
            <v>2876</v>
          </cell>
          <cell r="J10">
            <v>101.80783240646672</v>
          </cell>
          <cell r="K10">
            <v>101.57662748643762</v>
          </cell>
          <cell r="L10">
            <v>104.94435322021529</v>
          </cell>
          <cell r="M10">
            <v>105.78196263057231</v>
          </cell>
        </row>
        <row r="11">
          <cell r="E11">
            <v>2551.396666666667</v>
          </cell>
          <cell r="F11">
            <v>2577.42</v>
          </cell>
          <cell r="G11">
            <v>2641.31</v>
          </cell>
          <cell r="H11">
            <v>2647.7400000000002</v>
          </cell>
          <cell r="I11">
            <v>2691.6665753424659</v>
          </cell>
          <cell r="J11">
            <v>101.90650000728677</v>
          </cell>
          <cell r="K11">
            <v>101.65902148029889</v>
          </cell>
          <cell r="L11">
            <v>105.49776953573659</v>
          </cell>
          <cell r="M11">
            <v>104.43259442940871</v>
          </cell>
        </row>
        <row r="12">
          <cell r="E12">
            <v>2540.0200000000004</v>
          </cell>
          <cell r="F12">
            <v>2577.42</v>
          </cell>
          <cell r="G12">
            <v>2641.31</v>
          </cell>
          <cell r="H12">
            <v>2309.1200000000003</v>
          </cell>
          <cell r="I12">
            <v>2340.4700000000003</v>
          </cell>
          <cell r="J12">
            <v>88.610197212746726</v>
          </cell>
          <cell r="K12">
            <v>101.35766006097559</v>
          </cell>
          <cell r="L12">
            <v>92.14376264753821</v>
          </cell>
          <cell r="M12">
            <v>90.806698171039272</v>
          </cell>
        </row>
        <row r="13">
          <cell r="E13">
            <v>3231124.0040882714</v>
          </cell>
          <cell r="F13">
            <v>3553908.5603437559</v>
          </cell>
          <cell r="G13">
            <v>3557414.0686568497</v>
          </cell>
          <cell r="H13">
            <v>4095972.1760582412</v>
          </cell>
          <cell r="I13">
            <v>5011109.2046111999</v>
          </cell>
          <cell r="J13">
            <v>140.86381590387123</v>
          </cell>
          <cell r="K13">
            <v>122.34236438182158</v>
          </cell>
          <cell r="L13">
            <v>155.08873067919248</v>
          </cell>
          <cell r="M13">
            <v>141.00276131264599</v>
          </cell>
        </row>
        <row r="14">
          <cell r="E14">
            <v>1651039.0040882714</v>
          </cell>
          <cell r="F14">
            <v>2033568.5603437559</v>
          </cell>
          <cell r="G14">
            <v>1819752.0686568497</v>
          </cell>
          <cell r="H14">
            <v>2367611.1760582412</v>
          </cell>
          <cell r="I14">
            <v>2920748.2046111999</v>
          </cell>
          <cell r="J14">
            <v>160.50253520343517</v>
          </cell>
          <cell r="K14">
            <v>123.36266335225949</v>
          </cell>
          <cell r="L14">
            <v>176.90364657521104</v>
          </cell>
          <cell r="M14">
            <v>143.62673880626255</v>
          </cell>
        </row>
        <row r="15">
          <cell r="E15">
            <v>1569386.0040882714</v>
          </cell>
          <cell r="F15">
            <v>1781290.0568508545</v>
          </cell>
          <cell r="G15">
            <v>1732383.0686568497</v>
          </cell>
          <cell r="H15">
            <v>2214921.1760582412</v>
          </cell>
          <cell r="I15">
            <v>2726288.2046111999</v>
          </cell>
        </row>
        <row r="16">
          <cell r="F16">
            <v>123.16901995096859</v>
          </cell>
          <cell r="G16">
            <v>110.2185995697748</v>
          </cell>
          <cell r="H16">
            <v>130.10625001271538</v>
          </cell>
          <cell r="I16">
            <v>160.50253520343517</v>
          </cell>
        </row>
        <row r="17">
          <cell r="G17">
            <v>89.485651191875107</v>
          </cell>
          <cell r="H17">
            <v>116.42642506520747</v>
          </cell>
          <cell r="I17">
            <v>123.36266335225949</v>
          </cell>
          <cell r="J17">
            <v>137.85747961731352</v>
          </cell>
          <cell r="K17">
            <v>105.95761510599266</v>
          </cell>
        </row>
        <row r="18">
          <cell r="E18">
            <v>154469</v>
          </cell>
          <cell r="F18">
            <v>160390.88499999998</v>
          </cell>
          <cell r="G18">
            <v>165282</v>
          </cell>
          <cell r="H18">
            <v>170220.89899999998</v>
          </cell>
          <cell r="I18">
            <v>261624.12359999999</v>
          </cell>
          <cell r="J18">
            <v>158.28954368896794</v>
          </cell>
          <cell r="K18">
            <v>153.6968287307659</v>
          </cell>
          <cell r="L18">
            <v>169.36998595187382</v>
          </cell>
          <cell r="M18">
            <v>163.11657835169376</v>
          </cell>
        </row>
        <row r="19">
          <cell r="E19">
            <v>34499</v>
          </cell>
          <cell r="F19">
            <v>39165.076999999997</v>
          </cell>
          <cell r="G19">
            <v>36914</v>
          </cell>
          <cell r="H19">
            <v>48853.2</v>
          </cell>
          <cell r="I19">
            <v>58038.22359999999</v>
          </cell>
          <cell r="J19">
            <v>157.2255068537682</v>
          </cell>
          <cell r="K19">
            <v>118.80127320216485</v>
          </cell>
          <cell r="L19">
            <v>168.23161135105363</v>
          </cell>
          <cell r="M19">
            <v>148.18871312317347</v>
          </cell>
        </row>
        <row r="20">
          <cell r="E20">
            <v>119970</v>
          </cell>
          <cell r="F20">
            <v>121225.80799999999</v>
          </cell>
          <cell r="G20">
            <v>128368</v>
          </cell>
          <cell r="H20">
            <v>121367.69899999999</v>
          </cell>
          <cell r="I20">
            <v>203585.9</v>
          </cell>
          <cell r="J20">
            <v>158.59552224853545</v>
          </cell>
          <cell r="K20">
            <v>167.74306646449645</v>
          </cell>
          <cell r="L20">
            <v>169.69734100191712</v>
          </cell>
          <cell r="M20">
            <v>167.93940445420665</v>
          </cell>
        </row>
        <row r="21">
          <cell r="E21">
            <v>32762</v>
          </cell>
          <cell r="F21">
            <v>27456.92</v>
          </cell>
          <cell r="G21">
            <v>33759.300000000003</v>
          </cell>
          <cell r="H21">
            <v>33738</v>
          </cell>
          <cell r="I21">
            <v>38973.1</v>
          </cell>
          <cell r="J21">
            <v>115.44404060510732</v>
          </cell>
          <cell r="K21">
            <v>115.51692453613136</v>
          </cell>
          <cell r="L21">
            <v>118.95824430742934</v>
          </cell>
          <cell r="M21">
            <v>141.94272336445604</v>
          </cell>
        </row>
        <row r="22">
          <cell r="E22">
            <v>27749</v>
          </cell>
          <cell r="F22">
            <v>24008.92</v>
          </cell>
          <cell r="G22">
            <v>28459.3</v>
          </cell>
          <cell r="H22">
            <v>28492</v>
          </cell>
          <cell r="I22">
            <v>32846.1</v>
          </cell>
          <cell r="J22">
            <v>115.41429339442641</v>
          </cell>
          <cell r="K22">
            <v>115.28183349712199</v>
          </cell>
          <cell r="L22">
            <v>118.36858985909402</v>
          </cell>
          <cell r="M22">
            <v>136.80790306269503</v>
          </cell>
        </row>
        <row r="23">
          <cell r="E23">
            <v>5013</v>
          </cell>
          <cell r="F23">
            <v>3448</v>
          </cell>
          <cell r="G23">
            <v>5300</v>
          </cell>
          <cell r="H23">
            <v>5246</v>
          </cell>
          <cell r="I23">
            <v>6127</v>
          </cell>
          <cell r="J23">
            <v>115.60377358490565</v>
          </cell>
          <cell r="L23">
            <v>122.22222222222223</v>
          </cell>
        </row>
        <row r="24">
          <cell r="E24">
            <v>491639.99705554865</v>
          </cell>
          <cell r="F24">
            <v>514754.87010990002</v>
          </cell>
          <cell r="G24">
            <v>514628.5695741754</v>
          </cell>
          <cell r="H24">
            <v>628645.59675802384</v>
          </cell>
          <cell r="I24">
            <v>728284.51496439241</v>
          </cell>
          <cell r="J24">
            <v>141.51653406397639</v>
          </cell>
          <cell r="K24">
            <v>115.84977588647953</v>
          </cell>
          <cell r="L24">
            <v>148.13369931781733</v>
          </cell>
          <cell r="M24">
            <v>141.48181148998239</v>
          </cell>
        </row>
        <row r="25">
          <cell r="E25">
            <v>81920.897055548674</v>
          </cell>
          <cell r="F25">
            <v>85772.477779815206</v>
          </cell>
          <cell r="G25">
            <v>52563.572642039682</v>
          </cell>
          <cell r="H25">
            <v>187897.74938092055</v>
          </cell>
          <cell r="I25">
            <v>255065.37596915761</v>
          </cell>
          <cell r="J25">
            <v>485.25121704752536</v>
          </cell>
          <cell r="K25">
            <v>135.74690320109676</v>
          </cell>
          <cell r="L25">
            <v>311.35569206011462</v>
          </cell>
          <cell r="M25">
            <v>297.37438228604145</v>
          </cell>
        </row>
        <row r="26">
          <cell r="E26">
            <v>409719.1</v>
          </cell>
          <cell r="F26">
            <v>428982.39233008481</v>
          </cell>
          <cell r="G26">
            <v>462064.99693213572</v>
          </cell>
          <cell r="H26">
            <v>440747.84737710329</v>
          </cell>
          <cell r="I26">
            <v>473219.1389952348</v>
          </cell>
          <cell r="J26">
            <v>102.41397685112628</v>
          </cell>
          <cell r="K26">
            <v>107.36731712051883</v>
          </cell>
          <cell r="L26">
            <v>115.49843270553772</v>
          </cell>
          <cell r="M26">
            <v>110.31201920080478</v>
          </cell>
        </row>
        <row r="27">
          <cell r="E27">
            <v>109572.52470432474</v>
          </cell>
          <cell r="F27">
            <v>105514.28787430197</v>
          </cell>
          <cell r="G27">
            <v>115457.0433882059</v>
          </cell>
          <cell r="H27">
            <v>108963.84635360348</v>
          </cell>
          <cell r="I27">
            <v>195366.80179204751</v>
          </cell>
          <cell r="J27">
            <v>169.21167913087623</v>
          </cell>
          <cell r="K27">
            <v>179.29506742819441</v>
          </cell>
          <cell r="L27">
            <v>178.29907845897844</v>
          </cell>
          <cell r="M27">
            <v>185.15672685464727</v>
          </cell>
        </row>
        <row r="28">
          <cell r="E28">
            <v>78865.41710080429</v>
          </cell>
          <cell r="F28">
            <v>75605.284654130854</v>
          </cell>
          <cell r="G28">
            <v>82751.759029092078</v>
          </cell>
          <cell r="H28">
            <v>77582.096936154674</v>
          </cell>
          <cell r="I28">
            <v>85421.628908076935</v>
          </cell>
          <cell r="J28">
            <v>103.22636027355773</v>
          </cell>
          <cell r="K28">
            <v>110.10482093358951</v>
          </cell>
          <cell r="L28">
            <v>108.31316443669169</v>
          </cell>
          <cell r="M28">
            <v>112.98367475084923</v>
          </cell>
        </row>
        <row r="29">
          <cell r="E29">
            <v>159733.6457644834</v>
          </cell>
          <cell r="F29">
            <v>174100.60832198727</v>
          </cell>
          <cell r="G29">
            <v>182444.20588625676</v>
          </cell>
          <cell r="H29">
            <v>179108.53350126662</v>
          </cell>
          <cell r="I29">
            <v>117772.28014709819</v>
          </cell>
          <cell r="J29">
            <v>64.55249130823168</v>
          </cell>
          <cell r="K29">
            <v>65.754700708475923</v>
          </cell>
          <cell r="L29">
            <v>73.730415144186694</v>
          </cell>
          <cell r="M29">
            <v>67.64610490578319</v>
          </cell>
        </row>
        <row r="30">
          <cell r="E30">
            <v>61547.512430387571</v>
          </cell>
          <cell r="F30">
            <v>73762.203820224269</v>
          </cell>
          <cell r="G30">
            <v>81411.988628580977</v>
          </cell>
          <cell r="H30">
            <v>75093.370586078527</v>
          </cell>
          <cell r="I30">
            <v>74658.428148012128</v>
          </cell>
          <cell r="J30">
            <v>91.704464423071585</v>
          </cell>
          <cell r="K30">
            <v>99.420797821869201</v>
          </cell>
          <cell r="L30">
            <v>121.30210499157616</v>
          </cell>
          <cell r="M30">
            <v>101.21501837170182</v>
          </cell>
        </row>
        <row r="31">
          <cell r="E31">
            <v>524897.29923241911</v>
          </cell>
          <cell r="F31">
            <v>554594.06174095429</v>
          </cell>
          <cell r="G31">
            <v>565604.19908267423</v>
          </cell>
          <cell r="H31">
            <v>640408.07207621727</v>
          </cell>
          <cell r="I31">
            <v>810908.93104680744</v>
          </cell>
          <cell r="J31">
            <v>143.37038734188695</v>
          </cell>
          <cell r="K31">
            <v>126.62378355379292</v>
          </cell>
          <cell r="L31">
            <v>154.48906523859733</v>
          </cell>
          <cell r="M31">
            <v>146.21666313938562</v>
          </cell>
        </row>
        <row r="32">
          <cell r="E32">
            <v>136473.07780030358</v>
          </cell>
          <cell r="F32">
            <v>139088.818</v>
          </cell>
          <cell r="G32">
            <v>148379</v>
          </cell>
          <cell r="H32">
            <v>171852.33222399998</v>
          </cell>
          <cell r="I32">
            <v>209506.423404</v>
          </cell>
          <cell r="J32">
            <v>141.1968158593871</v>
          </cell>
          <cell r="K32">
            <v>121.9107245695799</v>
          </cell>
          <cell r="L32">
            <v>153.51483734437619</v>
          </cell>
          <cell r="M32">
            <v>150.62779770261619</v>
          </cell>
        </row>
        <row r="34">
          <cell r="E34">
            <v>1890882.63</v>
          </cell>
          <cell r="F34">
            <v>2157623.0054929014</v>
          </cell>
          <cell r="G34">
            <v>2129761</v>
          </cell>
          <cell r="H34">
            <v>2451107.2760000001</v>
          </cell>
          <cell r="I34">
            <v>2961812.1115960004</v>
          </cell>
          <cell r="J34">
            <v>139.0678161350499</v>
          </cell>
          <cell r="K34">
            <v>120.83567865823595</v>
          </cell>
          <cell r="L34">
            <v>156.63648629508012</v>
          </cell>
          <cell r="M34">
            <v>137.27199348800903</v>
          </cell>
        </row>
        <row r="35">
          <cell r="E35">
            <v>171410.62999999989</v>
          </cell>
          <cell r="F35">
            <v>267078.36600000015</v>
          </cell>
          <cell r="G35">
            <v>242955</v>
          </cell>
          <cell r="H35">
            <v>305773.27600000007</v>
          </cell>
          <cell r="I35">
            <v>391933.07272400009</v>
          </cell>
        </row>
        <row r="36">
          <cell r="E36">
            <v>171411</v>
          </cell>
          <cell r="F36">
            <v>247071.14600000001</v>
          </cell>
          <cell r="G36">
            <v>242955</v>
          </cell>
          <cell r="H36">
            <v>236051.804</v>
          </cell>
          <cell r="I36">
            <v>294623.64172399999</v>
          </cell>
        </row>
        <row r="37">
          <cell r="E37">
            <v>1580085</v>
          </cell>
          <cell r="F37">
            <v>1520340</v>
          </cell>
          <cell r="G37">
            <v>1737662</v>
          </cell>
          <cell r="H37">
            <v>1728361</v>
          </cell>
          <cell r="I37">
            <v>2090361</v>
          </cell>
          <cell r="J37">
            <v>120.29733055105079</v>
          </cell>
          <cell r="K37">
            <v>120.94469847445065</v>
          </cell>
          <cell r="L37">
            <v>132.2942120202394</v>
          </cell>
          <cell r="M37">
            <v>137.49299498796321</v>
          </cell>
        </row>
        <row r="38">
          <cell r="E38">
            <v>1580085</v>
          </cell>
          <cell r="F38">
            <v>1520340</v>
          </cell>
          <cell r="G38">
            <v>1737662</v>
          </cell>
          <cell r="H38">
            <v>1728361</v>
          </cell>
          <cell r="I38">
            <v>2090361</v>
          </cell>
          <cell r="J38">
            <v>120.29733055105079</v>
          </cell>
          <cell r="K38">
            <v>120.94469847445065</v>
          </cell>
          <cell r="L38">
            <v>132.2942120202394</v>
          </cell>
          <cell r="M38">
            <v>137.49299498796321</v>
          </cell>
        </row>
        <row r="42">
          <cell r="E42">
            <v>57734</v>
          </cell>
          <cell r="F42">
            <v>117926.13599999994</v>
          </cell>
          <cell r="G42">
            <v>61775</v>
          </cell>
          <cell r="H42">
            <v>264283</v>
          </cell>
          <cell r="I42">
            <v>285058.0388720003</v>
          </cell>
          <cell r="J42">
            <v>461.44563152084226</v>
          </cell>
          <cell r="K42">
            <v>107.86090625276702</v>
          </cell>
          <cell r="L42">
            <v>493.7437885336202</v>
          </cell>
          <cell r="M42">
            <v>241.72592144628604</v>
          </cell>
        </row>
        <row r="43">
          <cell r="E43">
            <v>0</v>
          </cell>
          <cell r="F43">
            <v>7365.7050000000017</v>
          </cell>
          <cell r="G43">
            <v>9525</v>
          </cell>
          <cell r="H43">
            <v>13950</v>
          </cell>
          <cell r="I43">
            <v>8878.1048999999948</v>
          </cell>
          <cell r="J43">
            <v>93.20845039370073</v>
          </cell>
          <cell r="K43">
            <v>63.642329032258026</v>
          </cell>
          <cell r="M43">
            <v>120.53299582321031</v>
          </cell>
        </row>
        <row r="44">
          <cell r="F44">
            <v>3314.2730000000001</v>
          </cell>
          <cell r="G44">
            <v>5135</v>
          </cell>
          <cell r="H44">
            <v>3481</v>
          </cell>
          <cell r="I44">
            <v>3718.0560999999998</v>
          </cell>
          <cell r="J44">
            <v>72.406155793573518</v>
          </cell>
          <cell r="K44">
            <v>106.81</v>
          </cell>
          <cell r="M44">
            <v>112.18315751297494</v>
          </cell>
        </row>
        <row r="45">
          <cell r="F45">
            <v>2268.799</v>
          </cell>
          <cell r="G45">
            <v>3061</v>
          </cell>
          <cell r="H45">
            <v>2806</v>
          </cell>
          <cell r="I45">
            <v>2997.0886</v>
          </cell>
          <cell r="J45">
            <v>97.91207448546227</v>
          </cell>
          <cell r="K45">
            <v>106.81</v>
          </cell>
          <cell r="M45">
            <v>132.10022571413333</v>
          </cell>
        </row>
        <row r="46">
          <cell r="F46">
            <v>1782.6330000000016</v>
          </cell>
          <cell r="G46">
            <v>1329</v>
          </cell>
          <cell r="H46">
            <v>7663</v>
          </cell>
          <cell r="I46">
            <v>2162.9601999999941</v>
          </cell>
          <cell r="J46">
            <v>162.75095560571816</v>
          </cell>
          <cell r="K46">
            <v>28.226023750489286</v>
          </cell>
          <cell r="M46">
            <v>121.33513740629687</v>
          </cell>
        </row>
        <row r="47">
          <cell r="E47">
            <v>253063.63</v>
          </cell>
          <cell r="F47">
            <v>511991.16449290136</v>
          </cell>
          <cell r="G47">
            <v>320799</v>
          </cell>
          <cell r="H47">
            <v>444513.27599999995</v>
          </cell>
          <cell r="I47">
            <v>577514.96782400017</v>
          </cell>
          <cell r="J47">
            <v>180.02393019429616</v>
          </cell>
          <cell r="K47">
            <v>129.9207468044217</v>
          </cell>
          <cell r="L47">
            <v>228.20939058844613</v>
          </cell>
          <cell r="M47">
            <v>112.79783868848527</v>
          </cell>
        </row>
        <row r="48">
          <cell r="F48">
            <v>8139.7549999999992</v>
          </cell>
          <cell r="G48">
            <v>9442</v>
          </cell>
          <cell r="H48">
            <v>8945</v>
          </cell>
          <cell r="I48">
            <v>13175.499</v>
          </cell>
          <cell r="J48">
            <v>139.54140012709172</v>
          </cell>
          <cell r="K48">
            <v>147.29456679709335</v>
          </cell>
          <cell r="M48">
            <v>161.86603896554627</v>
          </cell>
        </row>
        <row r="49">
          <cell r="F49">
            <v>22282.431</v>
          </cell>
          <cell r="G49">
            <v>22054</v>
          </cell>
          <cell r="H49">
            <v>22467</v>
          </cell>
          <cell r="I49">
            <v>25579</v>
          </cell>
          <cell r="J49">
            <v>115.98349505758591</v>
          </cell>
          <cell r="K49">
            <v>113.85142653669827</v>
          </cell>
          <cell r="M49">
            <v>114.79447641956122</v>
          </cell>
        </row>
        <row r="50">
          <cell r="F50">
            <v>9064.11</v>
          </cell>
          <cell r="G50">
            <v>3429</v>
          </cell>
          <cell r="H50">
            <v>11514</v>
          </cell>
          <cell r="I50">
            <v>15094.626124000002</v>
          </cell>
          <cell r="J50">
            <v>440.20490300379123</v>
          </cell>
          <cell r="K50">
            <v>131.09802087893001</v>
          </cell>
          <cell r="M50">
            <v>166.53180647631154</v>
          </cell>
        </row>
        <row r="51">
          <cell r="F51">
            <v>6286.4560000000001</v>
          </cell>
          <cell r="G51">
            <v>9630</v>
          </cell>
          <cell r="H51">
            <v>12262</v>
          </cell>
          <cell r="I51">
            <v>16838</v>
          </cell>
          <cell r="J51">
            <v>174.84942886812044</v>
          </cell>
          <cell r="K51">
            <v>137.31854509867884</v>
          </cell>
          <cell r="M51">
            <v>267.84566693857397</v>
          </cell>
        </row>
        <row r="52">
          <cell r="G52">
            <v>0</v>
          </cell>
        </row>
        <row r="53">
          <cell r="F53">
            <v>18354.839</v>
          </cell>
          <cell r="G53">
            <v>16835</v>
          </cell>
          <cell r="H53">
            <v>31514</v>
          </cell>
          <cell r="I53">
            <v>35608.8033</v>
          </cell>
          <cell r="J53">
            <v>211.51650311850312</v>
          </cell>
          <cell r="K53">
            <v>112.99360062194582</v>
          </cell>
          <cell r="M53">
            <v>194.00226447096594</v>
          </cell>
        </row>
        <row r="54">
          <cell r="F54">
            <v>7992.8949999999995</v>
          </cell>
          <cell r="G54">
            <v>8563</v>
          </cell>
          <cell r="H54">
            <v>13170</v>
          </cell>
          <cell r="I54">
            <v>19040.7274</v>
          </cell>
          <cell r="J54">
            <v>222.36047413289737</v>
          </cell>
          <cell r="K54">
            <v>144.5765178435839</v>
          </cell>
          <cell r="M54">
            <v>238.22066222563913</v>
          </cell>
        </row>
        <row r="55">
          <cell r="F55">
            <v>4175.4120000000003</v>
          </cell>
          <cell r="G55">
            <v>5286.4</v>
          </cell>
          <cell r="H55">
            <v>5286</v>
          </cell>
          <cell r="I55">
            <v>11604.421</v>
          </cell>
          <cell r="J55">
            <v>219.51462242736079</v>
          </cell>
          <cell r="K55">
            <v>219.5312334468407</v>
          </cell>
          <cell r="M55">
            <v>277.92277744088489</v>
          </cell>
        </row>
        <row r="56">
          <cell r="F56">
            <v>56548.748</v>
          </cell>
          <cell r="G56">
            <v>55963</v>
          </cell>
          <cell r="H56">
            <v>47350.603999999999</v>
          </cell>
          <cell r="I56">
            <v>50444</v>
          </cell>
          <cell r="J56">
            <v>90.138126976752503</v>
          </cell>
          <cell r="K56">
            <v>106.53295995970822</v>
          </cell>
          <cell r="M56">
            <v>89.204450644955031</v>
          </cell>
        </row>
        <row r="57">
          <cell r="F57">
            <v>0</v>
          </cell>
          <cell r="G57">
            <v>0</v>
          </cell>
        </row>
        <row r="58">
          <cell r="E58">
            <v>81653</v>
          </cell>
          <cell r="F58">
            <v>252278.50349290133</v>
          </cell>
          <cell r="G58">
            <v>87369</v>
          </cell>
          <cell r="H58">
            <v>152690</v>
          </cell>
          <cell r="I58">
            <v>194460</v>
          </cell>
          <cell r="J58">
            <v>222.57322391237167</v>
          </cell>
          <cell r="K58">
            <v>127.35608094832666</v>
          </cell>
          <cell r="L58">
            <v>238.15414008058494</v>
          </cell>
          <cell r="M58">
            <v>77.081478329552468</v>
          </cell>
        </row>
        <row r="59">
          <cell r="E59">
            <v>171410.63</v>
          </cell>
          <cell r="F59">
            <v>126868.01500000001</v>
          </cell>
          <cell r="G59">
            <v>102227.6</v>
          </cell>
          <cell r="H59">
            <v>139314.67199999999</v>
          </cell>
          <cell r="I59">
            <v>195669.89100000012</v>
          </cell>
          <cell r="J59">
            <v>191.40612809065274</v>
          </cell>
          <cell r="K59">
            <v>140.45174725028252</v>
          </cell>
          <cell r="L59">
            <v>114.15271678308405</v>
          </cell>
          <cell r="M59">
            <v>154.23106525312949</v>
          </cell>
        </row>
        <row r="60">
          <cell r="E60">
            <v>41679</v>
          </cell>
          <cell r="F60">
            <v>115943.33481</v>
          </cell>
          <cell r="G60">
            <v>46977</v>
          </cell>
          <cell r="H60">
            <v>108070.46445952081</v>
          </cell>
          <cell r="I60">
            <v>118184.53018425497</v>
          </cell>
          <cell r="J60">
            <v>251.57956060253946</v>
          </cell>
          <cell r="K60">
            <v>109.35876955402787</v>
          </cell>
          <cell r="L60">
            <v>283.55893899626903</v>
          </cell>
          <cell r="M60">
            <v>101.93300923932168</v>
          </cell>
        </row>
        <row r="61">
          <cell r="E61">
            <v>10361</v>
          </cell>
          <cell r="F61">
            <v>9833.2057880000011</v>
          </cell>
          <cell r="G61">
            <v>13613</v>
          </cell>
          <cell r="H61">
            <v>8575.4969857751785</v>
          </cell>
          <cell r="I61">
            <v>9623.6930063171476</v>
          </cell>
          <cell r="J61">
            <v>70.694872594704677</v>
          </cell>
          <cell r="K61">
            <v>112.22315187423762</v>
          </cell>
          <cell r="L61">
            <v>92.88382401618712</v>
          </cell>
          <cell r="M61">
            <v>97.869333905952288</v>
          </cell>
        </row>
        <row r="62">
          <cell r="E62">
            <v>8500</v>
          </cell>
          <cell r="F62">
            <v>52768.733634000004</v>
          </cell>
          <cell r="G62">
            <v>11167</v>
          </cell>
          <cell r="H62">
            <v>58045.57</v>
          </cell>
          <cell r="I62">
            <v>63850.127000000008</v>
          </cell>
          <cell r="J62">
            <v>571.77511417569633</v>
          </cell>
          <cell r="K62">
            <v>110.00000000000001</v>
          </cell>
          <cell r="L62">
            <v>751.17796470588246</v>
          </cell>
          <cell r="M62">
            <v>120.99992287641336</v>
          </cell>
        </row>
        <row r="63">
          <cell r="E63">
            <v>22818</v>
          </cell>
          <cell r="F63">
            <v>36356.112999999998</v>
          </cell>
          <cell r="G63">
            <v>22197</v>
          </cell>
          <cell r="H63">
            <v>40704</v>
          </cell>
          <cell r="I63">
            <v>44214.007799999999</v>
          </cell>
          <cell r="J63">
            <v>199.18911474523583</v>
          </cell>
          <cell r="K63">
            <v>108.62325029481133</v>
          </cell>
          <cell r="L63">
            <v>193.76811201682881</v>
          </cell>
          <cell r="M63">
            <v>121.61368240878775</v>
          </cell>
        </row>
        <row r="64">
          <cell r="E64">
            <v>6102.2926895604369</v>
          </cell>
          <cell r="F64">
            <v>8942.3004537070883</v>
          </cell>
          <cell r="G64">
            <v>5546.405828408615</v>
          </cell>
          <cell r="H64">
            <v>10063.042686133122</v>
          </cell>
          <cell r="I64">
            <v>10896.662733203537</v>
          </cell>
          <cell r="J64">
            <v>196.46349492478495</v>
          </cell>
          <cell r="K64">
            <v>108.28397606043293</v>
          </cell>
          <cell r="L64">
            <v>178.5667008703978</v>
          </cell>
          <cell r="M64">
            <v>121.8552517846373</v>
          </cell>
        </row>
        <row r="65">
          <cell r="E65">
            <v>4392.1581576405697</v>
          </cell>
          <cell r="F65">
            <v>6407.5224776259765</v>
          </cell>
          <cell r="G65">
            <v>3975.2866098154946</v>
          </cell>
          <cell r="H65">
            <v>7164.8714621794697</v>
          </cell>
          <cell r="I65">
            <v>7791.7144665064725</v>
          </cell>
          <cell r="J65">
            <v>196.00384151592306</v>
          </cell>
          <cell r="K65">
            <v>108.74883810038827</v>
          </cell>
          <cell r="L65">
            <v>177.40058957011956</v>
          </cell>
          <cell r="M65">
            <v>121.60260839839219</v>
          </cell>
        </row>
        <row r="66">
          <cell r="E66">
            <v>8895.8565247604565</v>
          </cell>
          <cell r="F66">
            <v>14754.968072599397</v>
          </cell>
          <cell r="G66">
            <v>8764.3817751727038</v>
          </cell>
          <cell r="H66">
            <v>16541.053554818322</v>
          </cell>
          <cell r="I66">
            <v>18026.408220567293</v>
          </cell>
          <cell r="J66">
            <v>205.67803506268504</v>
          </cell>
          <cell r="K66">
            <v>108.97980688368121</v>
          </cell>
          <cell r="L66">
            <v>202.63825265608921</v>
          </cell>
          <cell r="M66">
            <v>122.17178737270939</v>
          </cell>
        </row>
        <row r="67">
          <cell r="E67">
            <v>3427.6926280385355</v>
          </cell>
          <cell r="F67">
            <v>6251.3219960675378</v>
          </cell>
          <cell r="G67">
            <v>3910.9257866031867</v>
          </cell>
          <cell r="H67">
            <v>6935.0322968690925</v>
          </cell>
          <cell r="I67">
            <v>7499.2223797226952</v>
          </cell>
          <cell r="J67">
            <v>191.75056722914968</v>
          </cell>
          <cell r="K67">
            <v>108.13536345185175</v>
          </cell>
          <cell r="L67">
            <v>218.7833972736947</v>
          </cell>
          <cell r="M67">
            <v>119.96218374993582</v>
          </cell>
        </row>
        <row r="69">
          <cell r="F69">
            <v>16985.282388</v>
          </cell>
          <cell r="H69">
            <v>745.39747374562637</v>
          </cell>
          <cell r="I69">
            <v>496.70237793780967</v>
          </cell>
          <cell r="K69">
            <v>66.635908415664133</v>
          </cell>
          <cell r="M69">
            <v>2.9243103917349469</v>
          </cell>
        </row>
        <row r="70">
          <cell r="E70">
            <v>3272803.0120557193</v>
          </cell>
          <cell r="F70">
            <v>3669851.8951537558</v>
          </cell>
          <cell r="G70">
            <v>3604391.7051672023</v>
          </cell>
          <cell r="H70">
            <v>4204042.6405177619</v>
          </cell>
          <cell r="I70">
            <v>5129293.7347954549</v>
          </cell>
          <cell r="J70">
            <v>142.30677890647056</v>
          </cell>
          <cell r="K70">
            <v>122.00860394136586</v>
          </cell>
          <cell r="L70">
            <v>156.72479265941621</v>
          </cell>
          <cell r="M70">
            <v>139.76841249558254</v>
          </cell>
        </row>
        <row r="71">
          <cell r="E71">
            <v>2032774.1379811943</v>
          </cell>
          <cell r="F71">
            <v>2049042.8656443334</v>
          </cell>
          <cell r="G71">
            <v>2204105.2363293627</v>
          </cell>
          <cell r="H71">
            <v>2340411.1676937481</v>
          </cell>
          <cell r="I71">
            <v>2918054.9106552685</v>
          </cell>
          <cell r="J71">
            <v>132.39181426359167</v>
          </cell>
          <cell r="K71">
            <v>124.68129322467441</v>
          </cell>
          <cell r="L71">
            <v>143.55037562379022</v>
          </cell>
          <cell r="M71">
            <v>142.41063276817633</v>
          </cell>
        </row>
        <row r="72">
          <cell r="E72">
            <v>325825.45469522552</v>
          </cell>
          <cell r="F72">
            <v>378837.1362759287</v>
          </cell>
          <cell r="G72">
            <v>334314.7993465786</v>
          </cell>
          <cell r="H72">
            <v>435778.81131061725</v>
          </cell>
          <cell r="I72">
            <v>537570.36493170704</v>
          </cell>
          <cell r="J72">
            <v>160.79765717293802</v>
          </cell>
          <cell r="K72">
            <v>123.35853671153694</v>
          </cell>
          <cell r="L72">
            <v>164.98722158910081</v>
          </cell>
          <cell r="M72">
            <v>141.90012368274367</v>
          </cell>
        </row>
        <row r="73">
          <cell r="E73">
            <v>659925.34718754585</v>
          </cell>
          <cell r="F73">
            <v>872369.91676341975</v>
          </cell>
          <cell r="G73">
            <v>737069.50520975539</v>
          </cell>
          <cell r="H73">
            <v>1006053.0316549917</v>
          </cell>
          <cell r="I73">
            <v>1163834.4436172545</v>
          </cell>
          <cell r="J73">
            <v>157.90022994996249</v>
          </cell>
          <cell r="K73">
            <v>115.68321022826271</v>
          </cell>
          <cell r="L73">
            <v>176.35850002992862</v>
          </cell>
          <cell r="M73">
            <v>133.41065770988499</v>
          </cell>
        </row>
        <row r="74">
          <cell r="E74">
            <v>254278.0721917536</v>
          </cell>
          <cell r="F74">
            <v>369601.96881063347</v>
          </cell>
          <cell r="G74">
            <v>328902.16428150539</v>
          </cell>
          <cell r="H74">
            <v>421799.62985840545</v>
          </cell>
          <cell r="I74">
            <v>509834.01559122512</v>
          </cell>
          <cell r="J74">
            <v>155.01084242025883</v>
          </cell>
          <cell r="K74">
            <v>120.87113868790547</v>
          </cell>
          <cell r="L74">
            <v>200.50254872419919</v>
          </cell>
          <cell r="M74">
            <v>137.94136898995794</v>
          </cell>
        </row>
        <row r="75">
          <cell r="E75">
            <v>116408</v>
          </cell>
          <cell r="F75">
            <v>226958.54811199999</v>
          </cell>
          <cell r="G75">
            <v>153647</v>
          </cell>
          <cell r="H75">
            <v>171092.93515157275</v>
          </cell>
          <cell r="I75">
            <v>372341.02846019744</v>
          </cell>
          <cell r="J75">
            <v>242.33537163771337</v>
          </cell>
          <cell r="K75">
            <v>217.6250165621025</v>
          </cell>
          <cell r="L75">
            <v>319.85862523211239</v>
          </cell>
          <cell r="M75">
            <v>164.05684278366718</v>
          </cell>
        </row>
        <row r="76">
          <cell r="E76">
            <v>33898</v>
          </cell>
          <cell r="F76">
            <v>33898</v>
          </cell>
          <cell r="G76">
            <v>85315</v>
          </cell>
          <cell r="H76">
            <v>85315</v>
          </cell>
          <cell r="I76">
            <v>280000</v>
          </cell>
          <cell r="J76">
            <v>328.19551075426364</v>
          </cell>
          <cell r="K76">
            <v>328.19551075426364</v>
          </cell>
          <cell r="L76">
            <v>826.00743406690663</v>
          </cell>
          <cell r="M76">
            <v>826.00743406690663</v>
          </cell>
        </row>
        <row r="77">
          <cell r="E77">
            <v>33898</v>
          </cell>
          <cell r="F77">
            <v>33898</v>
          </cell>
          <cell r="G77">
            <v>85315</v>
          </cell>
          <cell r="H77">
            <v>85315</v>
          </cell>
          <cell r="I77">
            <v>280000</v>
          </cell>
          <cell r="J77">
            <v>328.19551075426364</v>
          </cell>
          <cell r="K77">
            <v>328.19551075426364</v>
          </cell>
          <cell r="L77">
            <v>826.00743406690663</v>
          </cell>
          <cell r="M77">
            <v>826.00743406690663</v>
          </cell>
        </row>
        <row r="81">
          <cell r="E81">
            <v>54299</v>
          </cell>
          <cell r="F81">
            <v>54299</v>
          </cell>
          <cell r="G81">
            <v>54299</v>
          </cell>
          <cell r="H81">
            <v>54299</v>
          </cell>
          <cell r="I81">
            <v>59728.9</v>
          </cell>
          <cell r="J81">
            <v>110.00000000000001</v>
          </cell>
          <cell r="K81">
            <v>110.00000000000001</v>
          </cell>
          <cell r="L81">
            <v>110.00000000000001</v>
          </cell>
          <cell r="M81">
            <v>110.00000000000001</v>
          </cell>
        </row>
        <row r="82">
          <cell r="E82">
            <v>22292</v>
          </cell>
          <cell r="F82">
            <v>21963.838448000002</v>
          </cell>
          <cell r="G82">
            <v>14033</v>
          </cell>
          <cell r="H82">
            <v>19622.550772915831</v>
          </cell>
          <cell r="I82">
            <v>21796.339365895114</v>
          </cell>
          <cell r="J82">
            <v>155.32202213279493</v>
          </cell>
          <cell r="K82">
            <v>111.07801232436951</v>
          </cell>
          <cell r="L82">
            <v>97.776508908555144</v>
          </cell>
          <cell r="M82">
            <v>99.237387023668717</v>
          </cell>
        </row>
        <row r="83">
          <cell r="H83">
            <v>3696.0775386457917</v>
          </cell>
          <cell r="I83">
            <v>4076.2619682947561</v>
          </cell>
        </row>
        <row r="84">
          <cell r="E84">
            <v>5919</v>
          </cell>
          <cell r="F84">
            <v>116797.70966399999</v>
          </cell>
          <cell r="G84">
            <v>0</v>
          </cell>
          <cell r="H84">
            <v>8160.3068400111288</v>
          </cell>
          <cell r="I84">
            <v>6739.5271260075297</v>
          </cell>
          <cell r="K84">
            <v>82.589138596635649</v>
          </cell>
          <cell r="L84">
            <v>113.86259716180993</v>
          </cell>
          <cell r="M84">
            <v>5.7702562365268895</v>
          </cell>
        </row>
        <row r="86">
          <cell r="E86">
            <v>491639.99997723661</v>
          </cell>
          <cell r="F86">
            <v>135895.28570901361</v>
          </cell>
          <cell r="G86">
            <v>514628.5695741754</v>
          </cell>
          <cell r="H86">
            <v>165962.43754411826</v>
          </cell>
          <cell r="I86">
            <v>192267.11195059959</v>
          </cell>
          <cell r="J86">
            <v>37.360364992889764</v>
          </cell>
          <cell r="K86">
            <v>115.84977588647953</v>
          </cell>
          <cell r="L86">
            <v>39.107296387499332</v>
          </cell>
          <cell r="M86">
            <v>141.48181148998239</v>
          </cell>
        </row>
        <row r="88">
          <cell r="E88">
            <v>153168.41720830539</v>
          </cell>
          <cell r="F88">
            <v>797129.12172748207</v>
          </cell>
          <cell r="G88">
            <v>202167.10526315789</v>
          </cell>
          <cell r="H88">
            <v>833915.91363878746</v>
          </cell>
          <cell r="I88">
            <v>1195208.4624657766</v>
          </cell>
          <cell r="J88">
            <v>591.19828664014926</v>
          </cell>
          <cell r="K88">
            <v>143.32481763664768</v>
          </cell>
          <cell r="L88">
            <v>780.32304847827845</v>
          </cell>
          <cell r="M88">
            <v>149.9391290429341</v>
          </cell>
        </row>
        <row r="89">
          <cell r="E89">
            <v>36760.42012999329</v>
          </cell>
          <cell r="F89">
            <v>191310.9892145957</v>
          </cell>
          <cell r="G89">
            <v>48520.105263157893</v>
          </cell>
          <cell r="H89">
            <v>200139.819273309</v>
          </cell>
          <cell r="I89">
            <v>286850.03099178639</v>
          </cell>
          <cell r="J89">
            <v>591.19828664014938</v>
          </cell>
          <cell r="K89">
            <v>143.32481763664768</v>
          </cell>
          <cell r="L89">
            <v>780.32304847827845</v>
          </cell>
          <cell r="M89">
            <v>149.93912904293413</v>
          </cell>
        </row>
        <row r="90">
          <cell r="E90">
            <v>17672.816695775313</v>
          </cell>
          <cell r="F90">
            <v>55127.320930464201</v>
          </cell>
          <cell r="G90">
            <v>32333.445601707444</v>
          </cell>
          <cell r="H90">
            <v>69760.498109197302</v>
          </cell>
          <cell r="I90">
            <v>137324.41519183351</v>
          </cell>
          <cell r="J90">
            <v>424.71321146355575</v>
          </cell>
          <cell r="K90">
            <v>196.85125380968074</v>
          </cell>
          <cell r="L90">
            <v>777.03751221875632</v>
          </cell>
          <cell r="M90">
            <v>249.10409734050029</v>
          </cell>
        </row>
        <row r="91">
          <cell r="E91">
            <v>5015.3889139378607</v>
          </cell>
          <cell r="F91">
            <v>31830.666170296379</v>
          </cell>
          <cell r="G91">
            <v>3864.5234366224786</v>
          </cell>
          <cell r="H91">
            <v>30487.006913596524</v>
          </cell>
          <cell r="I91">
            <v>34968.599731041082</v>
          </cell>
          <cell r="J91">
            <v>904.86188800560058</v>
          </cell>
          <cell r="K91">
            <v>114.70000918799892</v>
          </cell>
          <cell r="L91">
            <v>697.22608417988647</v>
          </cell>
          <cell r="M91">
            <v>109.85820888559645</v>
          </cell>
        </row>
        <row r="92">
          <cell r="E92">
            <v>10158.145174406201</v>
          </cell>
          <cell r="F92">
            <v>73298.293484302325</v>
          </cell>
          <cell r="G92">
            <v>8520.1803296476937</v>
          </cell>
          <cell r="H92">
            <v>70383.288345904017</v>
          </cell>
          <cell r="I92">
            <v>80901.097744665734</v>
          </cell>
          <cell r="J92">
            <v>949.52330366945375</v>
          </cell>
          <cell r="K92">
            <v>114.94361750629089</v>
          </cell>
          <cell r="L92">
            <v>796.41604205951739</v>
          </cell>
          <cell r="M92">
            <v>110.372416462863</v>
          </cell>
        </row>
        <row r="93">
          <cell r="E93">
            <v>3914.0693458739147</v>
          </cell>
          <cell r="F93">
            <v>31054.708629532779</v>
          </cell>
          <cell r="G93">
            <v>3801.9558951802724</v>
          </cell>
          <cell r="H93">
            <v>29509.025904611161</v>
          </cell>
          <cell r="I93">
            <v>33655.918324246064</v>
          </cell>
          <cell r="J93">
            <v>885.22642692703425</v>
          </cell>
          <cell r="K93">
            <v>114.05296275464958</v>
          </cell>
          <cell r="L93">
            <v>859.87026161723588</v>
          </cell>
          <cell r="M93">
            <v>108.37621671400758</v>
          </cell>
        </row>
        <row r="97">
          <cell r="E97">
            <v>153168.42012999329</v>
          </cell>
          <cell r="F97">
            <v>418269.53732659569</v>
          </cell>
          <cell r="G97">
            <v>202167.10526315789</v>
          </cell>
          <cell r="H97">
            <v>371232.75442488177</v>
          </cell>
          <cell r="I97">
            <v>659191.05945198378</v>
          </cell>
          <cell r="J97">
            <v>326.06247123829797</v>
          </cell>
          <cell r="K97">
            <v>177.56812985783284</v>
          </cell>
          <cell r="L97">
            <v>430.37008470318591</v>
          </cell>
          <cell r="M97">
            <v>157.59958606243666</v>
          </cell>
        </row>
        <row r="98">
          <cell r="E98">
            <v>73636.737013753736</v>
          </cell>
          <cell r="F98">
            <v>136511.29466409399</v>
          </cell>
          <cell r="G98">
            <v>134722.69000711438</v>
          </cell>
          <cell r="H98">
            <v>176281.94030059461</v>
          </cell>
          <cell r="I98">
            <v>440082.11334304977</v>
          </cell>
          <cell r="J98">
            <v>326.65775402778115</v>
          </cell>
          <cell r="K98">
            <v>249.64673782953892</v>
          </cell>
          <cell r="L98">
            <v>597.63934578042483</v>
          </cell>
          <cell r="M98">
            <v>322.37780355532936</v>
          </cell>
        </row>
        <row r="99">
          <cell r="E99">
            <v>20897.454370460055</v>
          </cell>
          <cell r="F99">
            <v>65856.300362005248</v>
          </cell>
          <cell r="G99">
            <v>16102.180985926996</v>
          </cell>
          <cell r="H99">
            <v>45585.962290271666</v>
          </cell>
          <cell r="I99">
            <v>51241.60828887207</v>
          </cell>
          <cell r="J99">
            <v>318.22775022623506</v>
          </cell>
          <cell r="K99">
            <v>112.40655174193253</v>
          </cell>
          <cell r="L99">
            <v>245.20502536091428</v>
          </cell>
          <cell r="M99">
            <v>77.808209703858651</v>
          </cell>
        </row>
        <row r="100">
          <cell r="E100">
            <v>42325.606032412397</v>
          </cell>
          <cell r="F100">
            <v>151651.0652305861</v>
          </cell>
          <cell r="G100">
            <v>35500.751373532054</v>
          </cell>
          <cell r="H100">
            <v>105241.22415476551</v>
          </cell>
          <cell r="I100">
            <v>118549.28114527889</v>
          </cell>
          <cell r="J100">
            <v>333.93456915299129</v>
          </cell>
          <cell r="K100">
            <v>112.6452890465649</v>
          </cell>
          <cell r="L100">
            <v>280.08879791229782</v>
          </cell>
          <cell r="M100">
            <v>78.172402524851506</v>
          </cell>
        </row>
        <row r="101">
          <cell r="E101">
            <v>16308.622713367105</v>
          </cell>
          <cell r="F101">
            <v>64250.877069910348</v>
          </cell>
          <cell r="G101">
            <v>15841.482896584468</v>
          </cell>
          <cell r="H101">
            <v>44123.627679250014</v>
          </cell>
          <cell r="I101">
            <v>49318.056674783074</v>
          </cell>
          <cell r="J101">
            <v>311.32222277888133</v>
          </cell>
          <cell r="K101">
            <v>111.77244317555477</v>
          </cell>
          <cell r="L101">
            <v>302.4047924927487</v>
          </cell>
          <cell r="M101">
            <v>76.758573460593993</v>
          </cell>
        </row>
        <row r="103">
          <cell r="E103">
            <v>3425971.4321857127</v>
          </cell>
          <cell r="F103">
            <v>4088121.4324803515</v>
          </cell>
          <cell r="G103">
            <v>3806558.81043036</v>
          </cell>
          <cell r="H103">
            <v>4575275.3949426441</v>
          </cell>
          <cell r="I103">
            <v>5788484.7942474391</v>
          </cell>
          <cell r="J103">
            <v>152.06608074427749</v>
          </cell>
          <cell r="K103">
            <v>126.51664205057112</v>
          </cell>
          <cell r="L103">
            <v>168.95893351201946</v>
          </cell>
          <cell r="M103">
            <v>141.59278020113607</v>
          </cell>
        </row>
        <row r="109">
          <cell r="E109">
            <v>4.6800378625227692</v>
          </cell>
          <cell r="F109">
            <v>11.397450068187872</v>
          </cell>
          <cell r="G109">
            <v>5.6089105125098957</v>
          </cell>
          <cell r="H109">
            <v>8.8303755734304694</v>
          </cell>
          <cell r="I109">
            <v>12.851497565449346</v>
          </cell>
          <cell r="J109">
            <v>229.12645043606713</v>
          </cell>
          <cell r="K109">
            <v>145.53738353007256</v>
          </cell>
          <cell r="L109">
            <v>274.60242722313706</v>
          </cell>
          <cell r="M109">
            <v>112.75765621750742</v>
          </cell>
        </row>
        <row r="110">
          <cell r="E110">
            <v>33.982734669046422</v>
          </cell>
          <cell r="F110">
            <v>34.547556962265638</v>
          </cell>
          <cell r="G110">
            <v>34.790384819010555</v>
          </cell>
          <cell r="H110">
            <v>39.258025616981726</v>
          </cell>
          <cell r="I110">
            <v>47.711169223151074</v>
          </cell>
        </row>
        <row r="111">
          <cell r="E111">
            <v>13.598520205188583</v>
          </cell>
          <cell r="F111">
            <v>19.096577883092603</v>
          </cell>
          <cell r="G111">
            <v>13.918615049354475</v>
          </cell>
          <cell r="H111">
            <v>20.116497438918632</v>
          </cell>
          <cell r="I111">
            <v>24.379669319008897</v>
          </cell>
          <cell r="J111">
            <v>175.15872974832786</v>
          </cell>
          <cell r="K111">
            <v>121.19241628934103</v>
          </cell>
          <cell r="L111">
            <v>179.28178177583405</v>
          </cell>
          <cell r="M111">
            <v>127.66512130214569</v>
          </cell>
        </row>
        <row r="112">
          <cell r="E112">
            <v>35.573139518278452</v>
          </cell>
          <cell r="F112">
            <v>38.485097516818627</v>
          </cell>
          <cell r="G112">
            <v>36.741746370466686</v>
          </cell>
          <cell r="H112">
            <v>42.724656721674762</v>
          </cell>
          <cell r="I112">
            <v>53.842768974311753</v>
          </cell>
          <cell r="J112">
            <v>146.5438480561474</v>
          </cell>
          <cell r="K112">
            <v>126.02270704025722</v>
          </cell>
          <cell r="L112">
            <v>151.35793383276129</v>
          </cell>
          <cell r="M112">
            <v>139.90550225520821</v>
          </cell>
        </row>
        <row r="114">
          <cell r="E114">
            <v>525537.99705554871</v>
          </cell>
          <cell r="F114">
            <v>1287021</v>
          </cell>
          <cell r="G114">
            <v>599943.5695741754</v>
          </cell>
          <cell r="H114">
            <v>1441139</v>
          </cell>
          <cell r="I114">
            <v>1888713</v>
          </cell>
          <cell r="J114">
            <v>314.81510858438907</v>
          </cell>
          <cell r="K114">
            <v>131.05696258306799</v>
          </cell>
          <cell r="L114">
            <v>359.38657348887477</v>
          </cell>
          <cell r="M114">
            <v>146.75075231872674</v>
          </cell>
        </row>
        <row r="116">
          <cell r="E116">
            <v>525537.99705554871</v>
          </cell>
          <cell r="F116">
            <v>528522</v>
          </cell>
          <cell r="G116">
            <v>599943.5695741754</v>
          </cell>
          <cell r="H116">
            <v>1328050</v>
          </cell>
          <cell r="I116">
            <v>1888713</v>
          </cell>
          <cell r="J116">
            <v>314.81510858438907</v>
          </cell>
          <cell r="K116">
            <v>142.21700990173562</v>
          </cell>
          <cell r="L116">
            <v>359.38657348887477</v>
          </cell>
          <cell r="M116">
            <v>357.35749883637766</v>
          </cell>
        </row>
        <row r="117">
          <cell r="E117">
            <v>491639.99705554865</v>
          </cell>
          <cell r="F117">
            <v>494624</v>
          </cell>
          <cell r="G117">
            <v>514628.5695741754</v>
          </cell>
          <cell r="H117">
            <v>580433</v>
          </cell>
          <cell r="I117">
            <v>708713</v>
          </cell>
          <cell r="J117">
            <v>137.71349705408272</v>
          </cell>
          <cell r="K117">
            <v>122.10074203224144</v>
          </cell>
          <cell r="L117">
            <v>144.15283627135915</v>
          </cell>
          <cell r="M117">
            <v>143.28318075952643</v>
          </cell>
        </row>
        <row r="119">
          <cell r="E119">
            <v>33898</v>
          </cell>
          <cell r="F119">
            <v>33898</v>
          </cell>
          <cell r="G119">
            <v>85315</v>
          </cell>
          <cell r="H119">
            <v>85315</v>
          </cell>
          <cell r="I119">
            <v>280000</v>
          </cell>
          <cell r="J119">
            <v>328.19551075426364</v>
          </cell>
          <cell r="K119">
            <v>328.19551075426364</v>
          </cell>
          <cell r="L119">
            <v>826.00743406690663</v>
          </cell>
          <cell r="M119">
            <v>826.00743406690663</v>
          </cell>
        </row>
        <row r="120">
          <cell r="H120">
            <v>662302</v>
          </cell>
          <cell r="I120">
            <v>900000</v>
          </cell>
        </row>
        <row r="123">
          <cell r="E123">
            <v>0</v>
          </cell>
          <cell r="F123">
            <v>758499</v>
          </cell>
          <cell r="G123">
            <v>0</v>
          </cell>
          <cell r="H123">
            <v>113089</v>
          </cell>
          <cell r="I123">
            <v>0</v>
          </cell>
        </row>
        <row r="124">
          <cell r="F124">
            <v>758499</v>
          </cell>
          <cell r="H124">
            <v>113089</v>
          </cell>
        </row>
        <row r="130">
          <cell r="E130">
            <v>24</v>
          </cell>
          <cell r="F130">
            <v>24</v>
          </cell>
          <cell r="G130">
            <v>24</v>
          </cell>
          <cell r="H130">
            <v>24</v>
          </cell>
          <cell r="I130">
            <v>24</v>
          </cell>
          <cell r="J130">
            <v>100</v>
          </cell>
          <cell r="K130">
            <v>100</v>
          </cell>
          <cell r="L130">
            <v>100</v>
          </cell>
          <cell r="M130">
            <v>100</v>
          </cell>
        </row>
        <row r="131">
          <cell r="E131">
            <v>25.999958087015173</v>
          </cell>
          <cell r="F131">
            <v>25.079391864272626</v>
          </cell>
          <cell r="G131">
            <v>26.233716128813867</v>
          </cell>
          <cell r="H131">
            <v>26.834816692246065</v>
          </cell>
          <cell r="I131">
            <v>25.835999010831813</v>
          </cell>
          <cell r="J131">
            <v>98.483946704198644</v>
          </cell>
          <cell r="K131">
            <v>96.277903840860375</v>
          </cell>
          <cell r="L131">
            <v>99.369387151953731</v>
          </cell>
          <cell r="M131">
            <v>103.01684805857285</v>
          </cell>
        </row>
        <row r="133">
          <cell r="E133">
            <v>96307.817599999995</v>
          </cell>
          <cell r="F133">
            <v>106226.09</v>
          </cell>
          <cell r="G133">
            <v>103603.099647166</v>
          </cell>
          <cell r="H133">
            <v>107087.46999999999</v>
          </cell>
          <cell r="I133">
            <v>107507.19</v>
          </cell>
          <cell r="J133">
            <v>103.76831423589633</v>
          </cell>
          <cell r="K133">
            <v>100.39194127940461</v>
          </cell>
          <cell r="L133">
            <v>111.62872618141438</v>
          </cell>
          <cell r="M133">
            <v>101.20601257186441</v>
          </cell>
        </row>
        <row r="134">
          <cell r="E134">
            <v>25755.916000000001</v>
          </cell>
          <cell r="F134">
            <v>26127.81</v>
          </cell>
          <cell r="G134">
            <v>25887.499920000002</v>
          </cell>
          <cell r="H134">
            <v>26474.69</v>
          </cell>
          <cell r="I134">
            <v>26495.439999999999</v>
          </cell>
          <cell r="J134">
            <v>102.3483923974069</v>
          </cell>
          <cell r="K134">
            <v>100.07837674397699</v>
          </cell>
          <cell r="L134">
            <v>102.87127819488151</v>
          </cell>
          <cell r="M134">
            <v>101.4070448307761</v>
          </cell>
        </row>
        <row r="135">
          <cell r="E135">
            <v>18537.959800000001</v>
          </cell>
          <cell r="F135">
            <v>18721.64</v>
          </cell>
          <cell r="G135">
            <v>18554.399908220003</v>
          </cell>
          <cell r="H135">
            <v>18849.939999999999</v>
          </cell>
          <cell r="I135">
            <v>18945.7</v>
          </cell>
          <cell r="J135">
            <v>102.10893423509022</v>
          </cell>
          <cell r="K135">
            <v>100.50801222709462</v>
          </cell>
          <cell r="L135">
            <v>102.1994879932796</v>
          </cell>
          <cell r="M135">
            <v>101.1967968618134</v>
          </cell>
        </row>
        <row r="136">
          <cell r="E136">
            <v>37546.696799999998</v>
          </cell>
          <cell r="F136">
            <v>43111.39</v>
          </cell>
          <cell r="G136">
            <v>40907.199999955999</v>
          </cell>
          <cell r="H136">
            <v>43517.58</v>
          </cell>
          <cell r="I136">
            <v>43831.55</v>
          </cell>
          <cell r="J136">
            <v>107.14874154194653</v>
          </cell>
          <cell r="K136">
            <v>100.72147853809885</v>
          </cell>
          <cell r="L136">
            <v>116.73876462016761</v>
          </cell>
          <cell r="M136">
            <v>101.67046342045572</v>
          </cell>
        </row>
        <row r="137">
          <cell r="E137">
            <v>14467.244999999997</v>
          </cell>
          <cell r="F137">
            <v>18265.25</v>
          </cell>
          <cell r="G137">
            <v>18253.99981899</v>
          </cell>
          <cell r="H137">
            <v>18245.259999999998</v>
          </cell>
          <cell r="I137">
            <v>18234.5</v>
          </cell>
          <cell r="J137">
            <v>99.893175089386631</v>
          </cell>
          <cell r="K137">
            <v>99.941025778750216</v>
          </cell>
          <cell r="L137">
            <v>126.03989218403369</v>
          </cell>
          <cell r="M137">
            <v>99.831647527408606</v>
          </cell>
        </row>
        <row r="161">
          <cell r="D161">
            <v>17956.727999999999</v>
          </cell>
          <cell r="E161">
            <v>1415.105</v>
          </cell>
          <cell r="F161">
            <v>717</v>
          </cell>
          <cell r="G161">
            <v>398.65</v>
          </cell>
        </row>
        <row r="166">
          <cell r="H166">
            <v>7825448.2226644345</v>
          </cell>
        </row>
        <row r="167">
          <cell r="H167">
            <v>6318004.6936644344</v>
          </cell>
        </row>
        <row r="168">
          <cell r="H168">
            <v>1507443.5289999996</v>
          </cell>
        </row>
        <row r="170">
          <cell r="D170">
            <v>-264.8259637017166</v>
          </cell>
          <cell r="E170">
            <v>-623.23991740725535</v>
          </cell>
          <cell r="F170">
            <v>-1838.0589117655411</v>
          </cell>
          <cell r="G170">
            <v>-3210.0906886984162</v>
          </cell>
        </row>
        <row r="171">
          <cell r="D171">
            <v>-4755407.7975295978</v>
          </cell>
          <cell r="E171">
            <v>-881949.92332259414</v>
          </cell>
          <cell r="F171">
            <v>-1317888.239735893</v>
          </cell>
          <cell r="G171">
            <v>-1279702.6530496236</v>
          </cell>
          <cell r="H171">
            <v>-8234948.6136377081</v>
          </cell>
        </row>
      </sheetData>
      <sheetData sheetId="24"/>
      <sheetData sheetId="25">
        <row r="8">
          <cell r="E8">
            <v>3717</v>
          </cell>
          <cell r="F8">
            <v>3717</v>
          </cell>
          <cell r="G8">
            <v>3717</v>
          </cell>
          <cell r="H8">
            <v>3205</v>
          </cell>
          <cell r="I8">
            <v>3209</v>
          </cell>
        </row>
        <row r="10">
          <cell r="E10">
            <v>3717</v>
          </cell>
          <cell r="F10">
            <v>3717</v>
          </cell>
          <cell r="G10">
            <v>3717</v>
          </cell>
          <cell r="H10">
            <v>3205</v>
          </cell>
          <cell r="I10">
            <v>3209</v>
          </cell>
        </row>
        <row r="13">
          <cell r="E13">
            <v>75.508474576271183</v>
          </cell>
          <cell r="F13">
            <v>75.421307506053267</v>
          </cell>
          <cell r="G13">
            <v>75.517890772128055</v>
          </cell>
          <cell r="H13">
            <v>88.091731669266764</v>
          </cell>
          <cell r="I13">
            <v>89.575319414147714</v>
          </cell>
        </row>
        <row r="14">
          <cell r="I14">
            <v>4</v>
          </cell>
        </row>
        <row r="17">
          <cell r="E17">
            <v>3482.01</v>
          </cell>
          <cell r="F17">
            <v>4155.3</v>
          </cell>
          <cell r="G17">
            <v>3725.75</v>
          </cell>
          <cell r="H17">
            <v>4747.5</v>
          </cell>
          <cell r="I17">
            <v>5134.9220000000005</v>
          </cell>
        </row>
        <row r="18">
          <cell r="E18">
            <v>5</v>
          </cell>
          <cell r="F18">
            <v>6.56</v>
          </cell>
          <cell r="G18">
            <v>5.2</v>
          </cell>
          <cell r="H18">
            <v>6.91</v>
          </cell>
          <cell r="I18">
            <v>6.9</v>
          </cell>
        </row>
        <row r="32">
          <cell r="B32" t="str">
            <v xml:space="preserve">  - сумма выплат</v>
          </cell>
        </row>
        <row r="35">
          <cell r="B35" t="str">
            <v xml:space="preserve">  - сумма выплат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</sheetData>
      <sheetData sheetId="26"/>
      <sheetData sheetId="27">
        <row r="9">
          <cell r="D9">
            <v>1721524.7289999998</v>
          </cell>
          <cell r="E9">
            <v>96978</v>
          </cell>
          <cell r="F9">
            <v>0</v>
          </cell>
          <cell r="I9">
            <v>125415.4764222292</v>
          </cell>
        </row>
        <row r="10">
          <cell r="D10">
            <v>753786.228</v>
          </cell>
          <cell r="E10">
            <v>0</v>
          </cell>
          <cell r="F10">
            <v>0</v>
          </cell>
          <cell r="I10">
            <v>52885.845531925086</v>
          </cell>
        </row>
        <row r="11">
          <cell r="D11">
            <v>1014577.311</v>
          </cell>
          <cell r="E11">
            <v>19987</v>
          </cell>
          <cell r="F11">
            <v>0</v>
          </cell>
          <cell r="I11">
            <v>65238.031667344454</v>
          </cell>
        </row>
        <row r="12">
          <cell r="D12">
            <v>1050314.669</v>
          </cell>
          <cell r="E12">
            <v>87938</v>
          </cell>
          <cell r="F12">
            <v>0</v>
          </cell>
          <cell r="I12">
            <v>70287.084629891469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18579.188999999998</v>
          </cell>
          <cell r="E15">
            <v>29105</v>
          </cell>
          <cell r="F15">
            <v>0</v>
          </cell>
          <cell r="I15">
            <v>1320.2482695338899</v>
          </cell>
        </row>
        <row r="16">
          <cell r="D16">
            <v>90962.198000000004</v>
          </cell>
          <cell r="E16">
            <v>0</v>
          </cell>
          <cell r="F16">
            <v>0</v>
          </cell>
          <cell r="I16">
            <v>6387.9717226276271</v>
          </cell>
        </row>
        <row r="17">
          <cell r="D17">
            <v>12989.738000000001</v>
          </cell>
          <cell r="E17">
            <v>0</v>
          </cell>
          <cell r="F17">
            <v>0</v>
          </cell>
          <cell r="I17">
            <v>911.19921125647238</v>
          </cell>
        </row>
        <row r="19">
          <cell r="D19">
            <v>1083043.2549999999</v>
          </cell>
          <cell r="E19">
            <v>252246</v>
          </cell>
          <cell r="F19">
            <v>0</v>
          </cell>
          <cell r="I19">
            <v>69951.325369818325</v>
          </cell>
        </row>
        <row r="20">
          <cell r="D20">
            <v>500759.3</v>
          </cell>
          <cell r="E20">
            <v>17600</v>
          </cell>
          <cell r="F20">
            <v>0</v>
          </cell>
          <cell r="I20">
            <v>31215.535106617965</v>
          </cell>
        </row>
        <row r="21">
          <cell r="D21">
            <v>945891.03600000008</v>
          </cell>
          <cell r="E21">
            <v>175474</v>
          </cell>
          <cell r="F21">
            <v>0</v>
          </cell>
          <cell r="I21">
            <v>46146.276757126107</v>
          </cell>
        </row>
        <row r="22">
          <cell r="D22">
            <v>48983.433000000005</v>
          </cell>
          <cell r="E22">
            <v>1798</v>
          </cell>
          <cell r="F22">
            <v>0</v>
          </cell>
          <cell r="I22">
            <v>3460.1443068641747</v>
          </cell>
        </row>
      </sheetData>
      <sheetData sheetId="28">
        <row r="8">
          <cell r="E8">
            <v>3272803.0120557193</v>
          </cell>
          <cell r="F8">
            <v>3669851.8874943149</v>
          </cell>
          <cell r="G8">
            <v>3604391.7051672023</v>
          </cell>
          <cell r="H8">
            <v>4204042.6405177629</v>
          </cell>
          <cell r="I8">
            <v>5129293.7347954549</v>
          </cell>
          <cell r="J8">
            <v>1.4230677890647057</v>
          </cell>
        </row>
        <row r="9">
          <cell r="E9">
            <v>2032774.1379811943</v>
          </cell>
          <cell r="F9">
            <v>2049042.8656443334</v>
          </cell>
          <cell r="G9">
            <v>2204105.2363293627</v>
          </cell>
          <cell r="H9">
            <v>2340411.1676937481</v>
          </cell>
          <cell r="I9">
            <v>2918054.9106552685</v>
          </cell>
          <cell r="J9">
            <v>1.3239181426359168</v>
          </cell>
        </row>
        <row r="10">
          <cell r="E10">
            <v>985750.80188277131</v>
          </cell>
          <cell r="F10">
            <v>1251207.0530393485</v>
          </cell>
          <cell r="G10">
            <v>1071384.3045563339</v>
          </cell>
          <cell r="H10">
            <v>1441831.8429656089</v>
          </cell>
          <cell r="I10">
            <v>1701404.8085489615</v>
          </cell>
          <cell r="J10">
            <v>1.5880434325137165</v>
          </cell>
        </row>
        <row r="12">
          <cell r="E12">
            <v>325825.45469522552</v>
          </cell>
          <cell r="F12">
            <v>378837.1362759287</v>
          </cell>
          <cell r="G12">
            <v>334314.7993465786</v>
          </cell>
          <cell r="H12">
            <v>435778.81131061725</v>
          </cell>
          <cell r="I12">
            <v>537570.36493170704</v>
          </cell>
          <cell r="J12">
            <v>1.6079765717293801</v>
          </cell>
        </row>
        <row r="13">
          <cell r="E13">
            <v>659925.34718754585</v>
          </cell>
          <cell r="F13">
            <v>872369.91676341975</v>
          </cell>
          <cell r="G13">
            <v>737069.50520975539</v>
          </cell>
          <cell r="H13">
            <v>1006053.0316549917</v>
          </cell>
          <cell r="I13">
            <v>1163834.4436172545</v>
          </cell>
          <cell r="J13">
            <v>1.5790022994996249</v>
          </cell>
        </row>
        <row r="14">
          <cell r="E14">
            <v>254278.0721917536</v>
          </cell>
          <cell r="F14">
            <v>369601.96881063347</v>
          </cell>
          <cell r="G14">
            <v>328902.16428150539</v>
          </cell>
          <cell r="H14">
            <v>421799.62985840545</v>
          </cell>
          <cell r="I14">
            <v>509834.01559122512</v>
          </cell>
          <cell r="J14">
            <v>1.5501084242025882</v>
          </cell>
        </row>
        <row r="15">
          <cell r="E15">
            <v>153168.42012999329</v>
          </cell>
          <cell r="F15">
            <v>418269.53732659569</v>
          </cell>
          <cell r="G15">
            <v>202167.10526315789</v>
          </cell>
          <cell r="H15">
            <v>371232.75442488183</v>
          </cell>
          <cell r="I15">
            <v>659191.05945198378</v>
          </cell>
          <cell r="J15">
            <v>3.2606247123829797</v>
          </cell>
        </row>
        <row r="16">
          <cell r="E16">
            <v>73636.737013753736</v>
          </cell>
          <cell r="F16">
            <v>136511.29466409399</v>
          </cell>
          <cell r="G16">
            <v>134722.69000711438</v>
          </cell>
          <cell r="H16">
            <v>176281.94030059461</v>
          </cell>
          <cell r="I16">
            <v>440082.11334304977</v>
          </cell>
          <cell r="J16">
            <v>1.3084799619966436</v>
          </cell>
        </row>
        <row r="17">
          <cell r="E17">
            <v>63223.060402872448</v>
          </cell>
          <cell r="F17">
            <v>217507.36559259135</v>
          </cell>
          <cell r="G17">
            <v>51602.932359459053</v>
          </cell>
          <cell r="H17">
            <v>150827.18644503719</v>
          </cell>
          <cell r="I17">
            <v>169790.88943415094</v>
          </cell>
          <cell r="J17">
            <v>2.922841388051272</v>
          </cell>
        </row>
        <row r="19">
          <cell r="E19">
            <v>20897.454370460055</v>
          </cell>
          <cell r="F19">
            <v>65856.300362005248</v>
          </cell>
          <cell r="G19">
            <v>16102.180985926996</v>
          </cell>
          <cell r="H19">
            <v>45585.962290271666</v>
          </cell>
          <cell r="I19">
            <v>51241.60828887207</v>
          </cell>
          <cell r="J19">
            <v>3.1822775022623504</v>
          </cell>
        </row>
        <row r="20">
          <cell r="E20">
            <v>42325.606032412397</v>
          </cell>
          <cell r="F20">
            <v>151651.0652305861</v>
          </cell>
          <cell r="G20">
            <v>35500.751373532054</v>
          </cell>
          <cell r="H20">
            <v>105241.22415476551</v>
          </cell>
          <cell r="I20">
            <v>118549.28114527889</v>
          </cell>
          <cell r="J20">
            <v>3.3393456915299127</v>
          </cell>
        </row>
        <row r="21">
          <cell r="E21">
            <v>16308.622713367105</v>
          </cell>
          <cell r="F21">
            <v>64250.877069910348</v>
          </cell>
          <cell r="G21">
            <v>15841.482896584468</v>
          </cell>
          <cell r="H21">
            <v>44123.627679250014</v>
          </cell>
          <cell r="I21">
            <v>49318.056674783074</v>
          </cell>
          <cell r="J21">
            <v>3.1132222277888131</v>
          </cell>
        </row>
        <row r="22">
          <cell r="E22">
            <v>4.6800378625227692</v>
          </cell>
          <cell r="F22">
            <v>11.397450091975781</v>
          </cell>
          <cell r="G22">
            <v>5.6089105125098957</v>
          </cell>
          <cell r="H22">
            <v>8.8303755734304676</v>
          </cell>
          <cell r="I22">
            <v>12.851497565449346</v>
          </cell>
          <cell r="J22">
            <v>2.2912645043606714</v>
          </cell>
        </row>
        <row r="23">
          <cell r="E23">
            <v>3425971.4321857127</v>
          </cell>
          <cell r="F23">
            <v>4088121.4248209107</v>
          </cell>
          <cell r="G23">
            <v>3806558.81043036</v>
          </cell>
          <cell r="H23">
            <v>4575275.394942645</v>
          </cell>
          <cell r="I23">
            <v>5788484.7942474391</v>
          </cell>
          <cell r="J23">
            <v>1.5206608074427748</v>
          </cell>
        </row>
        <row r="24">
          <cell r="E24">
            <v>2106410.874994948</v>
          </cell>
          <cell r="F24">
            <v>2185554.1603084272</v>
          </cell>
          <cell r="G24">
            <v>2338827.926336477</v>
          </cell>
          <cell r="H24">
            <v>2516693.1079943427</v>
          </cell>
          <cell r="I24">
            <v>3358137.0239983182</v>
          </cell>
          <cell r="J24">
            <v>1.435820474941258</v>
          </cell>
        </row>
        <row r="25">
          <cell r="E25">
            <v>1048973.8622856438</v>
          </cell>
          <cell r="F25">
            <v>1468714.4186319397</v>
          </cell>
          <cell r="G25">
            <v>1122987.236915793</v>
          </cell>
          <cell r="H25">
            <v>1592659.0294106461</v>
          </cell>
          <cell r="I25">
            <v>1871195.6979831124</v>
          </cell>
          <cell r="J25">
            <v>1.6662662196608951</v>
          </cell>
        </row>
        <row r="27">
          <cell r="E27">
            <v>346722.90906568558</v>
          </cell>
          <cell r="F27">
            <v>444693.43663793395</v>
          </cell>
          <cell r="G27">
            <v>350416.9803325056</v>
          </cell>
          <cell r="H27">
            <v>481364.7736008889</v>
          </cell>
          <cell r="I27">
            <v>588811.97322057909</v>
          </cell>
          <cell r="J27">
            <v>1.6803180389884758</v>
          </cell>
        </row>
        <row r="28">
          <cell r="E28">
            <v>702250.95321995823</v>
          </cell>
          <cell r="F28">
            <v>1024020.9819940059</v>
          </cell>
          <cell r="G28">
            <v>772570.25658328738</v>
          </cell>
          <cell r="H28">
            <v>1111294.2558097572</v>
          </cell>
          <cell r="I28">
            <v>1282383.7247625333</v>
          </cell>
          <cell r="J28">
            <v>1.6598926943342469</v>
          </cell>
        </row>
        <row r="29">
          <cell r="E29">
            <v>270586.6949051207</v>
          </cell>
          <cell r="F29">
            <v>433852.84588054381</v>
          </cell>
          <cell r="G29">
            <v>344743.64717808989</v>
          </cell>
          <cell r="H29">
            <v>465923.25753765547</v>
          </cell>
          <cell r="I29">
            <v>559152.07226600824</v>
          </cell>
          <cell r="J29">
            <v>1.6219358263537713</v>
          </cell>
        </row>
        <row r="30">
          <cell r="E30">
            <v>2956.4</v>
          </cell>
          <cell r="F30">
            <v>2982.66</v>
          </cell>
          <cell r="G30">
            <v>3054.27</v>
          </cell>
          <cell r="H30">
            <v>3061.6499999999996</v>
          </cell>
          <cell r="I30">
            <v>3109</v>
          </cell>
          <cell r="J30">
            <v>1.0179191754494528</v>
          </cell>
        </row>
        <row r="31">
          <cell r="E31">
            <v>475.2</v>
          </cell>
          <cell r="F31">
            <v>474.81000000000006</v>
          </cell>
          <cell r="G31">
            <v>488.09000000000003</v>
          </cell>
          <cell r="H31">
            <v>491.40999999999997</v>
          </cell>
          <cell r="I31">
            <v>515.19999999999993</v>
          </cell>
          <cell r="J31">
            <v>1.0555430350959862</v>
          </cell>
        </row>
        <row r="32">
          <cell r="E32">
            <v>248.10000000000002</v>
          </cell>
          <cell r="F32">
            <v>237.69000000000003</v>
          </cell>
          <cell r="G32">
            <v>250.08999999999997</v>
          </cell>
          <cell r="H32">
            <v>250.76999999999998</v>
          </cell>
          <cell r="I32">
            <v>253.31</v>
          </cell>
          <cell r="J32">
            <v>1.0128753648686475</v>
          </cell>
        </row>
        <row r="33">
          <cell r="E33">
            <v>69.3</v>
          </cell>
          <cell r="F33">
            <v>54.569999999999993</v>
          </cell>
          <cell r="G33">
            <v>55.36</v>
          </cell>
          <cell r="H33">
            <v>55.44</v>
          </cell>
          <cell r="I33">
            <v>55.42</v>
          </cell>
          <cell r="J33">
            <v>1.0010838150289019</v>
          </cell>
        </row>
        <row r="34">
          <cell r="J34">
            <v>0</v>
          </cell>
        </row>
        <row r="35">
          <cell r="E35">
            <v>70745.703523662887</v>
          </cell>
          <cell r="F35">
            <v>72623.76671612561</v>
          </cell>
          <cell r="G35">
            <v>75950.372614043605</v>
          </cell>
          <cell r="H35">
            <v>101994.75771343162</v>
          </cell>
          <cell r="I35">
            <v>123940.2772487089</v>
          </cell>
          <cell r="J35">
            <v>1.6318587122479991</v>
          </cell>
        </row>
        <row r="38">
          <cell r="E38">
            <v>166635.95016220582</v>
          </cell>
          <cell r="F38">
            <v>200233.20221937628</v>
          </cell>
          <cell r="G38">
            <v>169350.25001631086</v>
          </cell>
          <cell r="H38">
            <v>228874.5100148264</v>
          </cell>
          <cell r="I38">
            <v>266857.66384046047</v>
          </cell>
          <cell r="J38">
            <v>1.5757736632497339</v>
          </cell>
        </row>
        <row r="39">
          <cell r="E39">
            <v>437841.97032750282</v>
          </cell>
          <cell r="F39">
            <v>580756.89447540219</v>
          </cell>
          <cell r="G39">
            <v>436035.90950177744</v>
          </cell>
          <cell r="H39">
            <v>615984.77816335845</v>
          </cell>
          <cell r="I39">
            <v>708725.95413063304</v>
          </cell>
          <cell r="J39">
            <v>1.6253843747420624</v>
          </cell>
        </row>
        <row r="40">
          <cell r="E40">
            <v>868734.49769492971</v>
          </cell>
          <cell r="F40">
            <v>1358014.7860976036</v>
          </cell>
          <cell r="G40">
            <v>1020982.0472630799</v>
          </cell>
          <cell r="H40">
            <v>1409212.9685238132</v>
          </cell>
          <cell r="I40">
            <v>1656415.5066152851</v>
          </cell>
          <cell r="J40">
            <v>1.6223747626665868</v>
          </cell>
        </row>
        <row r="41">
          <cell r="J41">
            <v>0</v>
          </cell>
        </row>
        <row r="42">
          <cell r="E42">
            <v>110.32309225224893</v>
          </cell>
          <cell r="F42">
            <v>108.60848368106758</v>
          </cell>
          <cell r="G42">
            <v>116.89110481565351</v>
          </cell>
          <cell r="H42">
            <v>156.48119123172032</v>
          </cell>
          <cell r="I42">
            <v>190.1228616330651</v>
          </cell>
          <cell r="J42">
            <v>1.6264955484243548</v>
          </cell>
        </row>
        <row r="43">
          <cell r="J43">
            <v>0</v>
          </cell>
        </row>
        <row r="45">
          <cell r="E45">
            <v>289.95633708502322</v>
          </cell>
          <cell r="F45">
            <v>343.97445401891588</v>
          </cell>
          <cell r="G45">
            <v>290.47748674994199</v>
          </cell>
          <cell r="H45">
            <v>393.3577134808009</v>
          </cell>
          <cell r="I45">
            <v>467.71848005406582</v>
          </cell>
          <cell r="J45">
            <v>1.6101711884360319</v>
          </cell>
        </row>
        <row r="46">
          <cell r="E46">
            <v>812.499280381115</v>
          </cell>
          <cell r="F46">
            <v>1154.99201186082</v>
          </cell>
          <cell r="G46">
            <v>973.55882994392709</v>
          </cell>
          <cell r="H46">
            <v>1375.5988206541194</v>
          </cell>
          <cell r="I46">
            <v>1590.7487482587319</v>
          </cell>
          <cell r="J46">
            <v>1.6339523604858603</v>
          </cell>
        </row>
        <row r="47">
          <cell r="E47">
            <v>2813.2383500120854</v>
          </cell>
          <cell r="F47">
            <v>2304.1209746475733</v>
          </cell>
          <cell r="G47">
            <v>1703.5343481263478</v>
          </cell>
          <cell r="H47">
            <v>2368.9733511042891</v>
          </cell>
          <cell r="I47">
            <v>2763.28249973518</v>
          </cell>
          <cell r="J47">
            <v>1.6220879272404507</v>
          </cell>
        </row>
        <row r="49">
          <cell r="E49">
            <v>216399.78776632086</v>
          </cell>
          <cell r="F49">
            <v>250107.53771833051</v>
          </cell>
          <cell r="G49">
            <v>268426.84490745771</v>
          </cell>
          <cell r="H49">
            <v>361318.46909498563</v>
          </cell>
          <cell r="I49">
            <v>443730.98060582811</v>
          </cell>
          <cell r="J49">
            <v>1.6530797460246864</v>
          </cell>
        </row>
        <row r="52">
          <cell r="E52">
            <v>107393.38231635775</v>
          </cell>
          <cell r="F52">
            <v>125058.12628516823</v>
          </cell>
          <cell r="G52">
            <v>133247.33371407821</v>
          </cell>
          <cell r="H52">
            <v>179551.57147872495</v>
          </cell>
          <cell r="I52">
            <v>219894.83989465956</v>
          </cell>
          <cell r="J52">
            <v>1.6502757223383497</v>
          </cell>
        </row>
        <row r="53">
          <cell r="E53">
            <v>109006.40544996312</v>
          </cell>
          <cell r="F53">
            <v>125049.41143316228</v>
          </cell>
          <cell r="G53">
            <v>135179.5111933795</v>
          </cell>
          <cell r="H53">
            <v>181766.89761626069</v>
          </cell>
          <cell r="I53">
            <v>223836.14071116855</v>
          </cell>
          <cell r="J53">
            <v>1.655843690623813</v>
          </cell>
        </row>
        <row r="59">
          <cell r="E59">
            <v>128176.37286476872</v>
          </cell>
          <cell r="F59">
            <v>127108.03676886024</v>
          </cell>
          <cell r="G59">
            <v>111161.50411070645</v>
          </cell>
          <cell r="H59">
            <v>150782.52719776763</v>
          </cell>
          <cell r="I59">
            <v>176777.48328122962</v>
          </cell>
          <cell r="J59">
            <v>1.5902761004850727</v>
          </cell>
        </row>
        <row r="66">
          <cell r="E66">
            <v>451852.91337798291</v>
          </cell>
          <cell r="F66">
            <v>455429.55664761085</v>
          </cell>
          <cell r="G66">
            <v>333515.1464597194</v>
          </cell>
          <cell r="H66">
            <v>471597.946161867</v>
          </cell>
          <cell r="I66">
            <v>542430.49625342083</v>
          </cell>
          <cell r="J66">
            <v>1.6264043837629227</v>
          </cell>
        </row>
      </sheetData>
      <sheetData sheetId="29">
        <row r="8">
          <cell r="E8">
            <v>767.43</v>
          </cell>
          <cell r="F8">
            <v>767.43</v>
          </cell>
          <cell r="G8">
            <v>953.57</v>
          </cell>
          <cell r="H8">
            <v>953.57</v>
          </cell>
          <cell r="I8">
            <v>1074.443</v>
          </cell>
        </row>
        <row r="9">
          <cell r="E9">
            <v>767.43</v>
          </cell>
          <cell r="F9">
            <v>767.43</v>
          </cell>
          <cell r="G9">
            <v>953.57</v>
          </cell>
          <cell r="H9">
            <v>953.57</v>
          </cell>
          <cell r="I9">
            <v>1074.443</v>
          </cell>
        </row>
        <row r="10">
          <cell r="E10">
            <v>767.43</v>
          </cell>
          <cell r="F10">
            <v>767.43</v>
          </cell>
          <cell r="G10">
            <v>953.57</v>
          </cell>
          <cell r="H10">
            <v>953.57</v>
          </cell>
          <cell r="I10">
            <v>1074.443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topLeftCell="A7" zoomScale="60" zoomScaleNormal="60" workbookViewId="0">
      <pane xSplit="2" ySplit="7" topLeftCell="C14" activePane="bottomRight" state="frozen"/>
      <selection activeCell="A7" sqref="A7"/>
      <selection pane="topRight" activeCell="C7" sqref="C7"/>
      <selection pane="bottomLeft" activeCell="A14" sqref="A14"/>
      <selection pane="bottomRight" activeCell="G7" sqref="G7:G9"/>
    </sheetView>
  </sheetViews>
  <sheetFormatPr defaultColWidth="9.140625" defaultRowHeight="15"/>
  <cols>
    <col min="1" max="1" width="12.28515625" style="7" customWidth="1"/>
    <col min="2" max="2" width="97.28515625" style="7" customWidth="1"/>
    <col min="3" max="3" width="12.42578125" style="7" customWidth="1"/>
    <col min="4" max="4" width="32.28515625" style="7" customWidth="1"/>
    <col min="5" max="5" width="22.28515625" style="7" customWidth="1"/>
    <col min="6" max="6" width="15.5703125" style="7" customWidth="1"/>
    <col min="7" max="7" width="35" style="7" customWidth="1"/>
    <col min="8" max="16384" width="9.140625" style="7"/>
  </cols>
  <sheetData>
    <row r="1" spans="1:7" s="132" customFormat="1" ht="11.25">
      <c r="G1" s="132" t="s">
        <v>149</v>
      </c>
    </row>
    <row r="2" spans="1:7" s="132" customFormat="1" ht="11.25">
      <c r="G2" s="132" t="s">
        <v>150</v>
      </c>
    </row>
    <row r="3" spans="1:7" s="132" customFormat="1" ht="11.25">
      <c r="G3" s="132" t="s">
        <v>151</v>
      </c>
    </row>
    <row r="4" spans="1:7" s="132" customFormat="1" ht="11.25">
      <c r="G4" s="132" t="s">
        <v>152</v>
      </c>
    </row>
    <row r="5" spans="1:7" s="133" customFormat="1" ht="11.25">
      <c r="G5" s="132" t="s">
        <v>153</v>
      </c>
    </row>
    <row r="6" spans="1:7" s="133" customFormat="1" ht="11.25">
      <c r="G6" s="134" t="s">
        <v>154</v>
      </c>
    </row>
    <row r="7" spans="1:7" s="124" customFormat="1" ht="45" customHeight="1">
      <c r="G7" s="216" t="s">
        <v>181</v>
      </c>
    </row>
    <row r="8" spans="1:7" s="124" customFormat="1" ht="27.75" customHeight="1">
      <c r="A8" s="135"/>
      <c r="B8" s="135"/>
      <c r="C8" s="135"/>
      <c r="D8" s="135"/>
      <c r="E8" s="135"/>
      <c r="F8" s="135"/>
      <c r="G8" s="216"/>
    </row>
    <row r="9" spans="1:7" s="124" customFormat="1" ht="13.5" customHeight="1">
      <c r="A9" s="136"/>
      <c r="B9" s="136"/>
      <c r="C9" s="136"/>
      <c r="D9" s="136"/>
      <c r="E9" s="136"/>
      <c r="F9" s="136"/>
      <c r="G9" s="216"/>
    </row>
    <row r="10" spans="1:7" s="137" customFormat="1" ht="68.25" customHeight="1">
      <c r="A10" s="215" t="s">
        <v>208</v>
      </c>
      <c r="B10" s="215"/>
      <c r="C10" s="215"/>
      <c r="D10" s="215"/>
      <c r="E10" s="215"/>
      <c r="F10" s="215"/>
      <c r="G10" s="215"/>
    </row>
    <row r="11" spans="1:7" s="124" customFormat="1" ht="15.75"/>
    <row r="12" spans="1:7" s="124" customFormat="1" ht="141.75">
      <c r="A12" s="121" t="s">
        <v>63</v>
      </c>
      <c r="B12" s="122" t="s">
        <v>145</v>
      </c>
      <c r="C12" s="122" t="s">
        <v>155</v>
      </c>
      <c r="D12" s="122" t="s">
        <v>146</v>
      </c>
      <c r="E12" s="122" t="s">
        <v>156</v>
      </c>
      <c r="F12" s="123" t="s">
        <v>139</v>
      </c>
      <c r="G12" s="123" t="s">
        <v>157</v>
      </c>
    </row>
    <row r="13" spans="1:7" s="124" customFormat="1" ht="15.75">
      <c r="A13" s="125">
        <v>1</v>
      </c>
      <c r="B13" s="125">
        <v>2</v>
      </c>
      <c r="C13" s="125">
        <v>3</v>
      </c>
      <c r="D13" s="125">
        <v>4</v>
      </c>
      <c r="E13" s="125">
        <v>5</v>
      </c>
      <c r="F13" s="125">
        <v>6</v>
      </c>
      <c r="G13" s="125">
        <v>7</v>
      </c>
    </row>
    <row r="14" spans="1:7">
      <c r="A14" s="138" t="s">
        <v>206</v>
      </c>
      <c r="B14" s="138" t="s">
        <v>206</v>
      </c>
      <c r="C14" s="138" t="s">
        <v>206</v>
      </c>
      <c r="D14" s="138" t="s">
        <v>206</v>
      </c>
      <c r="E14" s="138" t="s">
        <v>206</v>
      </c>
      <c r="F14" s="138" t="s">
        <v>206</v>
      </c>
      <c r="G14" s="138" t="s">
        <v>206</v>
      </c>
    </row>
    <row r="16" spans="1:7">
      <c r="E16" s="34"/>
      <c r="F16" s="34"/>
      <c r="G16" s="34"/>
    </row>
  </sheetData>
  <autoFilter ref="A13:G14"/>
  <mergeCells count="2">
    <mergeCell ref="A10:G10"/>
    <mergeCell ref="G7:G9"/>
  </mergeCells>
  <pageMargins left="0.51181102362204722" right="0.19685039370078741" top="0.35433070866141736" bottom="0.35433070866141736" header="0.31496062992125984" footer="0.31496062992125984"/>
  <pageSetup paperSize="9" scale="40" fitToHeight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23"/>
  <sheetViews>
    <sheetView view="pageBreakPreview" zoomScale="70" zoomScaleNormal="80" zoomScaleSheetLayoutView="7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F26" sqref="F26"/>
    </sheetView>
  </sheetViews>
  <sheetFormatPr defaultColWidth="9.140625" defaultRowHeight="15"/>
  <cols>
    <col min="1" max="2" width="9.140625" style="7"/>
    <col min="3" max="3" width="42.7109375" style="7" customWidth="1"/>
    <col min="4" max="7" width="33.42578125" style="7" customWidth="1"/>
    <col min="8" max="16384" width="9.140625" style="7"/>
  </cols>
  <sheetData>
    <row r="1" spans="2:10" ht="18.75">
      <c r="B1" s="15"/>
      <c r="G1" s="15" t="s">
        <v>9</v>
      </c>
    </row>
    <row r="2" spans="2:10" ht="18.75">
      <c r="B2" s="15"/>
      <c r="G2" s="15" t="s">
        <v>10</v>
      </c>
    </row>
    <row r="3" spans="2:10" ht="57" customHeight="1">
      <c r="B3" s="264" t="s">
        <v>140</v>
      </c>
      <c r="C3" s="264"/>
      <c r="D3" s="264"/>
      <c r="E3" s="264"/>
      <c r="F3" s="264"/>
      <c r="G3" s="264"/>
    </row>
    <row r="4" spans="2:10">
      <c r="B4" s="38"/>
    </row>
    <row r="5" spans="2:10" ht="75" customHeight="1">
      <c r="B5" s="265" t="s">
        <v>11</v>
      </c>
      <c r="C5" s="265" t="s">
        <v>12</v>
      </c>
      <c r="D5" s="265" t="s">
        <v>13</v>
      </c>
      <c r="E5" s="265"/>
      <c r="F5" s="265"/>
      <c r="G5" s="266" t="s">
        <v>14</v>
      </c>
    </row>
    <row r="6" spans="2:10" ht="75" customHeight="1">
      <c r="B6" s="265"/>
      <c r="C6" s="265"/>
      <c r="D6" s="6" t="s">
        <v>77</v>
      </c>
      <c r="E6" s="6" t="s">
        <v>16</v>
      </c>
      <c r="F6" s="6" t="s">
        <v>17</v>
      </c>
      <c r="G6" s="267"/>
    </row>
    <row r="7" spans="2:10" ht="18.7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10" ht="54" customHeight="1">
      <c r="B8" s="6" t="s">
        <v>18</v>
      </c>
      <c r="C8" s="6" t="s">
        <v>0</v>
      </c>
      <c r="D8" s="42" t="e">
        <f>'прил 3'!#REF!*1000</f>
        <v>#REF!</v>
      </c>
      <c r="E8" s="42" t="e">
        <f>#REF!</f>
        <v>#REF!</v>
      </c>
      <c r="F8" s="42" t="e">
        <f>#REF!</f>
        <v>#REF!</v>
      </c>
      <c r="G8" s="42" t="e">
        <f>D8/E8</f>
        <v>#REF!</v>
      </c>
      <c r="J8" s="33"/>
    </row>
    <row r="9" spans="2:10" ht="54" customHeight="1">
      <c r="B9" s="6" t="s">
        <v>19</v>
      </c>
      <c r="C9" s="6" t="s">
        <v>20</v>
      </c>
      <c r="D9" s="42" t="e">
        <f>'прил 3'!#REF!*1000</f>
        <v>#REF!</v>
      </c>
      <c r="E9" s="42" t="e">
        <f>E8</f>
        <v>#REF!</v>
      </c>
      <c r="F9" s="42" t="e">
        <f>F8</f>
        <v>#REF!</v>
      </c>
      <c r="G9" s="42" t="e">
        <f>D9/E9</f>
        <v>#REF!</v>
      </c>
    </row>
    <row r="11" spans="2:10" ht="18.75" hidden="1">
      <c r="C11" s="45" t="s">
        <v>61</v>
      </c>
      <c r="D11" s="37" t="e">
        <f>D8+D9-'прил 3'!#REF!*1000</f>
        <v>#REF!</v>
      </c>
    </row>
    <row r="12" spans="2:10">
      <c r="D12" s="39"/>
      <c r="E12" s="39"/>
      <c r="F12" s="39"/>
    </row>
    <row r="13" spans="2:10">
      <c r="E13" s="34"/>
      <c r="F13" s="34"/>
    </row>
    <row r="15" spans="2:10" ht="18.75" hidden="1">
      <c r="B15" s="9" t="s">
        <v>74</v>
      </c>
      <c r="C15" s="9"/>
      <c r="E15" s="73" t="s">
        <v>75</v>
      </c>
      <c r="G15" s="9" t="s">
        <v>88</v>
      </c>
    </row>
    <row r="18" spans="2:7" ht="47.25" customHeight="1">
      <c r="B18" s="217" t="s">
        <v>142</v>
      </c>
      <c r="C18" s="217"/>
      <c r="D18" s="217"/>
      <c r="E18" s="73" t="s">
        <v>75</v>
      </c>
      <c r="G18" s="40" t="s">
        <v>86</v>
      </c>
    </row>
    <row r="22" spans="2:7" ht="15.75">
      <c r="B22" s="41" t="s">
        <v>136</v>
      </c>
    </row>
    <row r="23" spans="2:7" ht="15.75">
      <c r="B23" s="41" t="s">
        <v>137</v>
      </c>
    </row>
  </sheetData>
  <mergeCells count="6">
    <mergeCell ref="B18:D18"/>
    <mergeCell ref="B3:G3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92D050"/>
    <pageSetUpPr fitToPage="1"/>
  </sheetPr>
  <dimension ref="B1:G26"/>
  <sheetViews>
    <sheetView view="pageBreakPreview" zoomScale="60" zoomScaleNormal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N19" sqref="N19"/>
    </sheetView>
  </sheetViews>
  <sheetFormatPr defaultColWidth="9.140625" defaultRowHeight="15" outlineLevelRow="1"/>
  <cols>
    <col min="1" max="2" width="9.140625" style="7"/>
    <col min="3" max="3" width="42.7109375" style="7" customWidth="1"/>
    <col min="4" max="7" width="33.42578125" style="7" customWidth="1"/>
    <col min="8" max="16384" width="9.140625" style="7"/>
  </cols>
  <sheetData>
    <row r="1" spans="2:7" ht="18.75">
      <c r="B1" s="15"/>
      <c r="G1" s="15" t="s">
        <v>9</v>
      </c>
    </row>
    <row r="2" spans="2:7" ht="18.75">
      <c r="B2" s="15"/>
      <c r="G2" s="15" t="s">
        <v>10</v>
      </c>
    </row>
    <row r="3" spans="2:7" ht="57" customHeight="1">
      <c r="B3" s="264" t="s">
        <v>76</v>
      </c>
      <c r="C3" s="264"/>
      <c r="D3" s="264"/>
      <c r="E3" s="264"/>
      <c r="F3" s="264"/>
      <c r="G3" s="264"/>
    </row>
    <row r="4" spans="2:7">
      <c r="B4" s="38"/>
    </row>
    <row r="5" spans="2:7" ht="75" customHeight="1">
      <c r="B5" s="265" t="s">
        <v>11</v>
      </c>
      <c r="C5" s="265" t="s">
        <v>12</v>
      </c>
      <c r="D5" s="265" t="s">
        <v>13</v>
      </c>
      <c r="E5" s="265"/>
      <c r="F5" s="265"/>
      <c r="G5" s="266" t="s">
        <v>14</v>
      </c>
    </row>
    <row r="6" spans="2:7" ht="75" customHeight="1">
      <c r="B6" s="265"/>
      <c r="C6" s="265"/>
      <c r="D6" s="6" t="s">
        <v>77</v>
      </c>
      <c r="E6" s="6" t="s">
        <v>16</v>
      </c>
      <c r="F6" s="6" t="s">
        <v>17</v>
      </c>
      <c r="G6" s="267"/>
    </row>
    <row r="7" spans="2:7" ht="18.7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7" ht="54" customHeight="1">
      <c r="B8" s="6" t="s">
        <v>18</v>
      </c>
      <c r="C8" s="6" t="s">
        <v>0</v>
      </c>
      <c r="D8" s="42" t="e">
        <f>'прил 3'!#REF!*1000</f>
        <v>#REF!</v>
      </c>
      <c r="E8" s="42" t="e">
        <f>#REF!</f>
        <v>#REF!</v>
      </c>
      <c r="F8" s="42" t="e">
        <f>#REF!</f>
        <v>#REF!</v>
      </c>
      <c r="G8" s="42" t="e">
        <f>D8/E8</f>
        <v>#REF!</v>
      </c>
    </row>
    <row r="9" spans="2:7" ht="54" customHeight="1">
      <c r="B9" s="6" t="s">
        <v>19</v>
      </c>
      <c r="C9" s="6" t="s">
        <v>20</v>
      </c>
      <c r="D9" s="42" t="e">
        <f>'прил 3'!#REF!*1000</f>
        <v>#REF!</v>
      </c>
      <c r="E9" s="42" t="e">
        <f>E8</f>
        <v>#REF!</v>
      </c>
      <c r="F9" s="42" t="e">
        <f>F8</f>
        <v>#REF!</v>
      </c>
      <c r="G9" s="42" t="e">
        <f>D9/E9</f>
        <v>#REF!</v>
      </c>
    </row>
    <row r="10" spans="2:7" ht="131.25" hidden="1" customHeight="1">
      <c r="B10" s="6" t="s">
        <v>21</v>
      </c>
      <c r="C10" s="6" t="s">
        <v>22</v>
      </c>
      <c r="D10" s="13" t="e">
        <f>'прил 3'!#REF!*1000</f>
        <v>#REF!</v>
      </c>
      <c r="E10" s="13">
        <v>0</v>
      </c>
      <c r="F10" s="13">
        <v>0</v>
      </c>
      <c r="G10" s="13">
        <v>0</v>
      </c>
    </row>
    <row r="11" spans="2:7" ht="81" hidden="1" customHeight="1">
      <c r="B11" s="6" t="s">
        <v>23</v>
      </c>
      <c r="C11" s="6" t="s">
        <v>24</v>
      </c>
      <c r="D11" s="13" t="e">
        <f>'прил 3'!#REF!*1000</f>
        <v>#REF!</v>
      </c>
      <c r="E11" s="13" t="e">
        <f>E9</f>
        <v>#REF!</v>
      </c>
      <c r="F11" s="13" t="e">
        <f>F9</f>
        <v>#REF!</v>
      </c>
      <c r="G11" s="13" t="e">
        <f>D11/E11</f>
        <v>#REF!</v>
      </c>
    </row>
    <row r="12" spans="2:7" ht="18.75" hidden="1" outlineLevel="1">
      <c r="B12" s="6"/>
      <c r="C12" s="6" t="s">
        <v>58</v>
      </c>
      <c r="D12" s="10" t="e">
        <f>SUM(D8:D11)</f>
        <v>#REF!</v>
      </c>
      <c r="E12" s="10" t="e">
        <f>E8</f>
        <v>#REF!</v>
      </c>
      <c r="F12" s="10" t="e">
        <f>F8</f>
        <v>#REF!</v>
      </c>
      <c r="G12" s="11" t="e">
        <f>D12/E12</f>
        <v>#REF!</v>
      </c>
    </row>
    <row r="13" spans="2:7" collapsed="1"/>
    <row r="14" spans="2:7" ht="18.75" hidden="1">
      <c r="C14" s="4" t="s">
        <v>61</v>
      </c>
      <c r="D14" s="8" t="e">
        <f>D12-'прил 3'!#REF!*1000</f>
        <v>#REF!</v>
      </c>
    </row>
    <row r="16" spans="2:7" hidden="1">
      <c r="C16" s="7" t="s">
        <v>84</v>
      </c>
      <c r="D16" s="7" t="e">
        <f>E16*466.1</f>
        <v>#REF!</v>
      </c>
      <c r="E16" s="34" t="e">
        <f>#REF!</f>
        <v>#REF!</v>
      </c>
      <c r="F16" s="34"/>
    </row>
    <row r="17" spans="2:7" hidden="1">
      <c r="E17" s="7" t="e">
        <f>(E16+#REF!+пр2_2018!E13)/3-#REF!</f>
        <v>#REF!</v>
      </c>
    </row>
    <row r="18" spans="2:7" ht="18.75" hidden="1">
      <c r="C18" s="9" t="s">
        <v>74</v>
      </c>
      <c r="F18" s="7" t="s">
        <v>75</v>
      </c>
      <c r="G18" s="9" t="s">
        <v>73</v>
      </c>
    </row>
    <row r="19" spans="2:7">
      <c r="D19" s="34"/>
    </row>
    <row r="21" spans="2:7" ht="48" customHeight="1">
      <c r="B21" s="217" t="s">
        <v>85</v>
      </c>
      <c r="C21" s="217"/>
      <c r="D21" s="217"/>
      <c r="E21" s="7" t="s">
        <v>75</v>
      </c>
      <c r="G21" s="40" t="s">
        <v>86</v>
      </c>
    </row>
    <row r="25" spans="2:7" ht="15.75">
      <c r="B25" s="41" t="s">
        <v>72</v>
      </c>
    </row>
    <row r="26" spans="2:7" ht="15.75">
      <c r="B26" s="41" t="s">
        <v>87</v>
      </c>
    </row>
  </sheetData>
  <mergeCells count="6">
    <mergeCell ref="B21:D21"/>
    <mergeCell ref="B3:G3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B1:J17"/>
  <sheetViews>
    <sheetView zoomScale="80" zoomScaleNormal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F19" sqref="F19"/>
    </sheetView>
  </sheetViews>
  <sheetFormatPr defaultRowHeight="15" outlineLevelRow="1"/>
  <cols>
    <col min="3" max="3" width="42.7109375" customWidth="1"/>
    <col min="4" max="7" width="33.42578125" customWidth="1"/>
  </cols>
  <sheetData>
    <row r="1" spans="2:10" ht="18.75">
      <c r="B1" s="1"/>
      <c r="G1" s="1" t="s">
        <v>9</v>
      </c>
    </row>
    <row r="2" spans="2:10" ht="18.75">
      <c r="B2" s="1"/>
      <c r="G2" s="1" t="s">
        <v>10</v>
      </c>
    </row>
    <row r="3" spans="2:10" ht="57" customHeight="1">
      <c r="B3" s="268" t="s">
        <v>57</v>
      </c>
      <c r="C3" s="268"/>
      <c r="D3" s="268"/>
      <c r="E3" s="268"/>
      <c r="F3" s="268"/>
      <c r="G3" s="268"/>
    </row>
    <row r="4" spans="2:10">
      <c r="B4" s="2"/>
    </row>
    <row r="5" spans="2:10" ht="75" customHeight="1">
      <c r="B5" s="269" t="s">
        <v>11</v>
      </c>
      <c r="C5" s="269" t="s">
        <v>12</v>
      </c>
      <c r="D5" s="269" t="s">
        <v>13</v>
      </c>
      <c r="E5" s="269"/>
      <c r="F5" s="269"/>
      <c r="G5" s="270" t="s">
        <v>14</v>
      </c>
    </row>
    <row r="6" spans="2:10" ht="75" customHeight="1">
      <c r="B6" s="269"/>
      <c r="C6" s="269"/>
      <c r="D6" s="3" t="s">
        <v>15</v>
      </c>
      <c r="E6" s="3" t="s">
        <v>16</v>
      </c>
      <c r="F6" s="3" t="s">
        <v>17</v>
      </c>
      <c r="G6" s="271"/>
    </row>
    <row r="7" spans="2:10" ht="18.75"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</row>
    <row r="8" spans="2:10" ht="54" customHeight="1">
      <c r="B8" s="3" t="s">
        <v>18</v>
      </c>
      <c r="C8" s="3" t="s">
        <v>0</v>
      </c>
      <c r="D8" s="12" t="e">
        <f>'прил 3'!#REF!*1000</f>
        <v>#REF!</v>
      </c>
      <c r="E8" s="13">
        <v>1546</v>
      </c>
      <c r="F8" s="13">
        <v>40222.229999999996</v>
      </c>
      <c r="G8" s="12" t="e">
        <f>D8/E8</f>
        <v>#REF!</v>
      </c>
      <c r="J8" s="5">
        <v>2.9999999995197868E-2</v>
      </c>
    </row>
    <row r="9" spans="2:10" ht="54" customHeight="1">
      <c r="B9" s="3" t="s">
        <v>19</v>
      </c>
      <c r="C9" s="3" t="s">
        <v>20</v>
      </c>
      <c r="D9" s="12" t="e">
        <f>'прил 3'!#REF!*1000</f>
        <v>#REF!</v>
      </c>
      <c r="E9" s="12">
        <f>E8</f>
        <v>1546</v>
      </c>
      <c r="F9" s="12">
        <f>F8</f>
        <v>40222.229999999996</v>
      </c>
      <c r="G9" s="12" t="e">
        <f t="shared" ref="G9" si="0">D9/E9</f>
        <v>#REF!</v>
      </c>
    </row>
    <row r="10" spans="2:10" ht="131.25" hidden="1" customHeight="1">
      <c r="B10" s="3" t="s">
        <v>21</v>
      </c>
      <c r="C10" s="3" t="s">
        <v>22</v>
      </c>
      <c r="D10" s="12" t="e">
        <f>'прил 3'!#REF!*1000</f>
        <v>#REF!</v>
      </c>
      <c r="E10" s="12">
        <v>0</v>
      </c>
      <c r="F10" s="12">
        <v>0</v>
      </c>
      <c r="G10" s="12">
        <v>0</v>
      </c>
    </row>
    <row r="11" spans="2:10" ht="81" hidden="1" customHeight="1">
      <c r="B11" s="3" t="s">
        <v>23</v>
      </c>
      <c r="C11" s="3" t="s">
        <v>24</v>
      </c>
      <c r="D11" s="12" t="e">
        <f>'прил 3'!#REF!*1000</f>
        <v>#REF!</v>
      </c>
      <c r="E11" s="12">
        <f>E9</f>
        <v>1546</v>
      </c>
      <c r="F11" s="12">
        <f>F9</f>
        <v>40222.229999999996</v>
      </c>
      <c r="G11" s="12" t="e">
        <f>D11/E11</f>
        <v>#REF!</v>
      </c>
    </row>
    <row r="12" spans="2:10" s="7" customFormat="1" ht="18.75" hidden="1" outlineLevel="1">
      <c r="B12" s="6"/>
      <c r="C12" s="6" t="s">
        <v>58</v>
      </c>
      <c r="D12" s="10" t="e">
        <f>SUM(D8:D11)</f>
        <v>#REF!</v>
      </c>
      <c r="E12" s="10">
        <f>E8</f>
        <v>1546</v>
      </c>
      <c r="F12" s="10">
        <f>F8</f>
        <v>40222.229999999996</v>
      </c>
      <c r="G12" s="11" t="e">
        <f>D12/E12</f>
        <v>#REF!</v>
      </c>
    </row>
    <row r="13" spans="2:10" collapsed="1"/>
    <row r="17" spans="3:7" ht="18.75" hidden="1">
      <c r="C17" s="9" t="s">
        <v>74</v>
      </c>
      <c r="F17" t="s">
        <v>75</v>
      </c>
      <c r="G17" s="9" t="s">
        <v>73</v>
      </c>
    </row>
  </sheetData>
  <mergeCells count="5">
    <mergeCell ref="B3:G3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2"/>
  <sheetViews>
    <sheetView view="pageBreakPreview" zoomScale="80" zoomScaleNormal="7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5" sqref="M15"/>
    </sheetView>
  </sheetViews>
  <sheetFormatPr defaultRowHeight="15.75" outlineLevelCol="1"/>
  <cols>
    <col min="1" max="1" width="9.7109375" style="46" customWidth="1"/>
    <col min="2" max="2" width="54.28515625" style="47" customWidth="1"/>
    <col min="3" max="4" width="16.28515625" style="47" customWidth="1"/>
    <col min="5" max="5" width="16.28515625" style="46" customWidth="1"/>
    <col min="6" max="11" width="16.28515625" style="46" customWidth="1" outlineLevel="1"/>
    <col min="12" max="238" width="9.140625" style="46"/>
    <col min="239" max="239" width="4.42578125" style="46" customWidth="1"/>
    <col min="240" max="240" width="54.28515625" style="46" customWidth="1"/>
    <col min="241" max="241" width="14.140625" style="46" customWidth="1"/>
    <col min="242" max="242" width="19.42578125" style="46" customWidth="1"/>
    <col min="243" max="243" width="21.7109375" style="46" customWidth="1"/>
    <col min="244" max="245" width="18.7109375" style="46" customWidth="1"/>
    <col min="246" max="246" width="21.42578125" style="46" customWidth="1"/>
    <col min="247" max="259" width="12.7109375" style="46" customWidth="1"/>
    <col min="260" max="494" width="9.140625" style="46"/>
    <col min="495" max="495" width="4.42578125" style="46" customWidth="1"/>
    <col min="496" max="496" width="54.28515625" style="46" customWidth="1"/>
    <col min="497" max="497" width="14.140625" style="46" customWidth="1"/>
    <col min="498" max="498" width="19.42578125" style="46" customWidth="1"/>
    <col min="499" max="499" width="21.7109375" style="46" customWidth="1"/>
    <col min="500" max="501" width="18.7109375" style="46" customWidth="1"/>
    <col min="502" max="502" width="21.42578125" style="46" customWidth="1"/>
    <col min="503" max="515" width="12.7109375" style="46" customWidth="1"/>
    <col min="516" max="750" width="9.140625" style="46"/>
    <col min="751" max="751" width="4.42578125" style="46" customWidth="1"/>
    <col min="752" max="752" width="54.28515625" style="46" customWidth="1"/>
    <col min="753" max="753" width="14.140625" style="46" customWidth="1"/>
    <col min="754" max="754" width="19.42578125" style="46" customWidth="1"/>
    <col min="755" max="755" width="21.7109375" style="46" customWidth="1"/>
    <col min="756" max="757" width="18.7109375" style="46" customWidth="1"/>
    <col min="758" max="758" width="21.42578125" style="46" customWidth="1"/>
    <col min="759" max="771" width="12.7109375" style="46" customWidth="1"/>
    <col min="772" max="1006" width="9.140625" style="46"/>
    <col min="1007" max="1007" width="4.42578125" style="46" customWidth="1"/>
    <col min="1008" max="1008" width="54.28515625" style="46" customWidth="1"/>
    <col min="1009" max="1009" width="14.140625" style="46" customWidth="1"/>
    <col min="1010" max="1010" width="19.42578125" style="46" customWidth="1"/>
    <col min="1011" max="1011" width="21.7109375" style="46" customWidth="1"/>
    <col min="1012" max="1013" width="18.7109375" style="46" customWidth="1"/>
    <col min="1014" max="1014" width="21.42578125" style="46" customWidth="1"/>
    <col min="1015" max="1027" width="12.7109375" style="46" customWidth="1"/>
    <col min="1028" max="1262" width="9.140625" style="46"/>
    <col min="1263" max="1263" width="4.42578125" style="46" customWidth="1"/>
    <col min="1264" max="1264" width="54.28515625" style="46" customWidth="1"/>
    <col min="1265" max="1265" width="14.140625" style="46" customWidth="1"/>
    <col min="1266" max="1266" width="19.42578125" style="46" customWidth="1"/>
    <col min="1267" max="1267" width="21.7109375" style="46" customWidth="1"/>
    <col min="1268" max="1269" width="18.7109375" style="46" customWidth="1"/>
    <col min="1270" max="1270" width="21.42578125" style="46" customWidth="1"/>
    <col min="1271" max="1283" width="12.7109375" style="46" customWidth="1"/>
    <col min="1284" max="1518" width="9.140625" style="46"/>
    <col min="1519" max="1519" width="4.42578125" style="46" customWidth="1"/>
    <col min="1520" max="1520" width="54.28515625" style="46" customWidth="1"/>
    <col min="1521" max="1521" width="14.140625" style="46" customWidth="1"/>
    <col min="1522" max="1522" width="19.42578125" style="46" customWidth="1"/>
    <col min="1523" max="1523" width="21.7109375" style="46" customWidth="1"/>
    <col min="1524" max="1525" width="18.7109375" style="46" customWidth="1"/>
    <col min="1526" max="1526" width="21.42578125" style="46" customWidth="1"/>
    <col min="1527" max="1539" width="12.7109375" style="46" customWidth="1"/>
    <col min="1540" max="1774" width="9.140625" style="46"/>
    <col min="1775" max="1775" width="4.42578125" style="46" customWidth="1"/>
    <col min="1776" max="1776" width="54.28515625" style="46" customWidth="1"/>
    <col min="1777" max="1777" width="14.140625" style="46" customWidth="1"/>
    <col min="1778" max="1778" width="19.42578125" style="46" customWidth="1"/>
    <col min="1779" max="1779" width="21.7109375" style="46" customWidth="1"/>
    <col min="1780" max="1781" width="18.7109375" style="46" customWidth="1"/>
    <col min="1782" max="1782" width="21.42578125" style="46" customWidth="1"/>
    <col min="1783" max="1795" width="12.7109375" style="46" customWidth="1"/>
    <col min="1796" max="2030" width="9.140625" style="46"/>
    <col min="2031" max="2031" width="4.42578125" style="46" customWidth="1"/>
    <col min="2032" max="2032" width="54.28515625" style="46" customWidth="1"/>
    <col min="2033" max="2033" width="14.140625" style="46" customWidth="1"/>
    <col min="2034" max="2034" width="19.42578125" style="46" customWidth="1"/>
    <col min="2035" max="2035" width="21.7109375" style="46" customWidth="1"/>
    <col min="2036" max="2037" width="18.7109375" style="46" customWidth="1"/>
    <col min="2038" max="2038" width="21.42578125" style="46" customWidth="1"/>
    <col min="2039" max="2051" width="12.7109375" style="46" customWidth="1"/>
    <col min="2052" max="2286" width="9.140625" style="46"/>
    <col min="2287" max="2287" width="4.42578125" style="46" customWidth="1"/>
    <col min="2288" max="2288" width="54.28515625" style="46" customWidth="1"/>
    <col min="2289" max="2289" width="14.140625" style="46" customWidth="1"/>
    <col min="2290" max="2290" width="19.42578125" style="46" customWidth="1"/>
    <col min="2291" max="2291" width="21.7109375" style="46" customWidth="1"/>
    <col min="2292" max="2293" width="18.7109375" style="46" customWidth="1"/>
    <col min="2294" max="2294" width="21.42578125" style="46" customWidth="1"/>
    <col min="2295" max="2307" width="12.7109375" style="46" customWidth="1"/>
    <col min="2308" max="2542" width="9.140625" style="46"/>
    <col min="2543" max="2543" width="4.42578125" style="46" customWidth="1"/>
    <col min="2544" max="2544" width="54.28515625" style="46" customWidth="1"/>
    <col min="2545" max="2545" width="14.140625" style="46" customWidth="1"/>
    <col min="2546" max="2546" width="19.42578125" style="46" customWidth="1"/>
    <col min="2547" max="2547" width="21.7109375" style="46" customWidth="1"/>
    <col min="2548" max="2549" width="18.7109375" style="46" customWidth="1"/>
    <col min="2550" max="2550" width="21.42578125" style="46" customWidth="1"/>
    <col min="2551" max="2563" width="12.7109375" style="46" customWidth="1"/>
    <col min="2564" max="2798" width="9.140625" style="46"/>
    <col min="2799" max="2799" width="4.42578125" style="46" customWidth="1"/>
    <col min="2800" max="2800" width="54.28515625" style="46" customWidth="1"/>
    <col min="2801" max="2801" width="14.140625" style="46" customWidth="1"/>
    <col min="2802" max="2802" width="19.42578125" style="46" customWidth="1"/>
    <col min="2803" max="2803" width="21.7109375" style="46" customWidth="1"/>
    <col min="2804" max="2805" width="18.7109375" style="46" customWidth="1"/>
    <col min="2806" max="2806" width="21.42578125" style="46" customWidth="1"/>
    <col min="2807" max="2819" width="12.7109375" style="46" customWidth="1"/>
    <col min="2820" max="3054" width="9.140625" style="46"/>
    <col min="3055" max="3055" width="4.42578125" style="46" customWidth="1"/>
    <col min="3056" max="3056" width="54.28515625" style="46" customWidth="1"/>
    <col min="3057" max="3057" width="14.140625" style="46" customWidth="1"/>
    <col min="3058" max="3058" width="19.42578125" style="46" customWidth="1"/>
    <col min="3059" max="3059" width="21.7109375" style="46" customWidth="1"/>
    <col min="3060" max="3061" width="18.7109375" style="46" customWidth="1"/>
    <col min="3062" max="3062" width="21.42578125" style="46" customWidth="1"/>
    <col min="3063" max="3075" width="12.7109375" style="46" customWidth="1"/>
    <col min="3076" max="3310" width="9.140625" style="46"/>
    <col min="3311" max="3311" width="4.42578125" style="46" customWidth="1"/>
    <col min="3312" max="3312" width="54.28515625" style="46" customWidth="1"/>
    <col min="3313" max="3313" width="14.140625" style="46" customWidth="1"/>
    <col min="3314" max="3314" width="19.42578125" style="46" customWidth="1"/>
    <col min="3315" max="3315" width="21.7109375" style="46" customWidth="1"/>
    <col min="3316" max="3317" width="18.7109375" style="46" customWidth="1"/>
    <col min="3318" max="3318" width="21.42578125" style="46" customWidth="1"/>
    <col min="3319" max="3331" width="12.7109375" style="46" customWidth="1"/>
    <col min="3332" max="3566" width="9.140625" style="46"/>
    <col min="3567" max="3567" width="4.42578125" style="46" customWidth="1"/>
    <col min="3568" max="3568" width="54.28515625" style="46" customWidth="1"/>
    <col min="3569" max="3569" width="14.140625" style="46" customWidth="1"/>
    <col min="3570" max="3570" width="19.42578125" style="46" customWidth="1"/>
    <col min="3571" max="3571" width="21.7109375" style="46" customWidth="1"/>
    <col min="3572" max="3573" width="18.7109375" style="46" customWidth="1"/>
    <col min="3574" max="3574" width="21.42578125" style="46" customWidth="1"/>
    <col min="3575" max="3587" width="12.7109375" style="46" customWidth="1"/>
    <col min="3588" max="3822" width="9.140625" style="46"/>
    <col min="3823" max="3823" width="4.42578125" style="46" customWidth="1"/>
    <col min="3824" max="3824" width="54.28515625" style="46" customWidth="1"/>
    <col min="3825" max="3825" width="14.140625" style="46" customWidth="1"/>
    <col min="3826" max="3826" width="19.42578125" style="46" customWidth="1"/>
    <col min="3827" max="3827" width="21.7109375" style="46" customWidth="1"/>
    <col min="3828" max="3829" width="18.7109375" style="46" customWidth="1"/>
    <col min="3830" max="3830" width="21.42578125" style="46" customWidth="1"/>
    <col min="3831" max="3843" width="12.7109375" style="46" customWidth="1"/>
    <col min="3844" max="4078" width="9.140625" style="46"/>
    <col min="4079" max="4079" width="4.42578125" style="46" customWidth="1"/>
    <col min="4080" max="4080" width="54.28515625" style="46" customWidth="1"/>
    <col min="4081" max="4081" width="14.140625" style="46" customWidth="1"/>
    <col min="4082" max="4082" width="19.42578125" style="46" customWidth="1"/>
    <col min="4083" max="4083" width="21.7109375" style="46" customWidth="1"/>
    <col min="4084" max="4085" width="18.7109375" style="46" customWidth="1"/>
    <col min="4086" max="4086" width="21.42578125" style="46" customWidth="1"/>
    <col min="4087" max="4099" width="12.7109375" style="46" customWidth="1"/>
    <col min="4100" max="4334" width="9.140625" style="46"/>
    <col min="4335" max="4335" width="4.42578125" style="46" customWidth="1"/>
    <col min="4336" max="4336" width="54.28515625" style="46" customWidth="1"/>
    <col min="4337" max="4337" width="14.140625" style="46" customWidth="1"/>
    <col min="4338" max="4338" width="19.42578125" style="46" customWidth="1"/>
    <col min="4339" max="4339" width="21.7109375" style="46" customWidth="1"/>
    <col min="4340" max="4341" width="18.7109375" style="46" customWidth="1"/>
    <col min="4342" max="4342" width="21.42578125" style="46" customWidth="1"/>
    <col min="4343" max="4355" width="12.7109375" style="46" customWidth="1"/>
    <col min="4356" max="4590" width="9.140625" style="46"/>
    <col min="4591" max="4591" width="4.42578125" style="46" customWidth="1"/>
    <col min="4592" max="4592" width="54.28515625" style="46" customWidth="1"/>
    <col min="4593" max="4593" width="14.140625" style="46" customWidth="1"/>
    <col min="4594" max="4594" width="19.42578125" style="46" customWidth="1"/>
    <col min="4595" max="4595" width="21.7109375" style="46" customWidth="1"/>
    <col min="4596" max="4597" width="18.7109375" style="46" customWidth="1"/>
    <col min="4598" max="4598" width="21.42578125" style="46" customWidth="1"/>
    <col min="4599" max="4611" width="12.7109375" style="46" customWidth="1"/>
    <col min="4612" max="4846" width="9.140625" style="46"/>
    <col min="4847" max="4847" width="4.42578125" style="46" customWidth="1"/>
    <col min="4848" max="4848" width="54.28515625" style="46" customWidth="1"/>
    <col min="4849" max="4849" width="14.140625" style="46" customWidth="1"/>
    <col min="4850" max="4850" width="19.42578125" style="46" customWidth="1"/>
    <col min="4851" max="4851" width="21.7109375" style="46" customWidth="1"/>
    <col min="4852" max="4853" width="18.7109375" style="46" customWidth="1"/>
    <col min="4854" max="4854" width="21.42578125" style="46" customWidth="1"/>
    <col min="4855" max="4867" width="12.7109375" style="46" customWidth="1"/>
    <col min="4868" max="5102" width="9.140625" style="46"/>
    <col min="5103" max="5103" width="4.42578125" style="46" customWidth="1"/>
    <col min="5104" max="5104" width="54.28515625" style="46" customWidth="1"/>
    <col min="5105" max="5105" width="14.140625" style="46" customWidth="1"/>
    <col min="5106" max="5106" width="19.42578125" style="46" customWidth="1"/>
    <col min="5107" max="5107" width="21.7109375" style="46" customWidth="1"/>
    <col min="5108" max="5109" width="18.7109375" style="46" customWidth="1"/>
    <col min="5110" max="5110" width="21.42578125" style="46" customWidth="1"/>
    <col min="5111" max="5123" width="12.7109375" style="46" customWidth="1"/>
    <col min="5124" max="5358" width="9.140625" style="46"/>
    <col min="5359" max="5359" width="4.42578125" style="46" customWidth="1"/>
    <col min="5360" max="5360" width="54.28515625" style="46" customWidth="1"/>
    <col min="5361" max="5361" width="14.140625" style="46" customWidth="1"/>
    <col min="5362" max="5362" width="19.42578125" style="46" customWidth="1"/>
    <col min="5363" max="5363" width="21.7109375" style="46" customWidth="1"/>
    <col min="5364" max="5365" width="18.7109375" style="46" customWidth="1"/>
    <col min="5366" max="5366" width="21.42578125" style="46" customWidth="1"/>
    <col min="5367" max="5379" width="12.7109375" style="46" customWidth="1"/>
    <col min="5380" max="5614" width="9.140625" style="46"/>
    <col min="5615" max="5615" width="4.42578125" style="46" customWidth="1"/>
    <col min="5616" max="5616" width="54.28515625" style="46" customWidth="1"/>
    <col min="5617" max="5617" width="14.140625" style="46" customWidth="1"/>
    <col min="5618" max="5618" width="19.42578125" style="46" customWidth="1"/>
    <col min="5619" max="5619" width="21.7109375" style="46" customWidth="1"/>
    <col min="5620" max="5621" width="18.7109375" style="46" customWidth="1"/>
    <col min="5622" max="5622" width="21.42578125" style="46" customWidth="1"/>
    <col min="5623" max="5635" width="12.7109375" style="46" customWidth="1"/>
    <col min="5636" max="5870" width="9.140625" style="46"/>
    <col min="5871" max="5871" width="4.42578125" style="46" customWidth="1"/>
    <col min="5872" max="5872" width="54.28515625" style="46" customWidth="1"/>
    <col min="5873" max="5873" width="14.140625" style="46" customWidth="1"/>
    <col min="5874" max="5874" width="19.42578125" style="46" customWidth="1"/>
    <col min="5875" max="5875" width="21.7109375" style="46" customWidth="1"/>
    <col min="5876" max="5877" width="18.7109375" style="46" customWidth="1"/>
    <col min="5878" max="5878" width="21.42578125" style="46" customWidth="1"/>
    <col min="5879" max="5891" width="12.7109375" style="46" customWidth="1"/>
    <col min="5892" max="6126" width="9.140625" style="46"/>
    <col min="6127" max="6127" width="4.42578125" style="46" customWidth="1"/>
    <col min="6128" max="6128" width="54.28515625" style="46" customWidth="1"/>
    <col min="6129" max="6129" width="14.140625" style="46" customWidth="1"/>
    <col min="6130" max="6130" width="19.42578125" style="46" customWidth="1"/>
    <col min="6131" max="6131" width="21.7109375" style="46" customWidth="1"/>
    <col min="6132" max="6133" width="18.7109375" style="46" customWidth="1"/>
    <col min="6134" max="6134" width="21.42578125" style="46" customWidth="1"/>
    <col min="6135" max="6147" width="12.7109375" style="46" customWidth="1"/>
    <col min="6148" max="6382" width="9.140625" style="46"/>
    <col min="6383" max="6383" width="4.42578125" style="46" customWidth="1"/>
    <col min="6384" max="6384" width="54.28515625" style="46" customWidth="1"/>
    <col min="6385" max="6385" width="14.140625" style="46" customWidth="1"/>
    <col min="6386" max="6386" width="19.42578125" style="46" customWidth="1"/>
    <col min="6387" max="6387" width="21.7109375" style="46" customWidth="1"/>
    <col min="6388" max="6389" width="18.7109375" style="46" customWidth="1"/>
    <col min="6390" max="6390" width="21.42578125" style="46" customWidth="1"/>
    <col min="6391" max="6403" width="12.7109375" style="46" customWidth="1"/>
    <col min="6404" max="6638" width="9.140625" style="46"/>
    <col min="6639" max="6639" width="4.42578125" style="46" customWidth="1"/>
    <col min="6640" max="6640" width="54.28515625" style="46" customWidth="1"/>
    <col min="6641" max="6641" width="14.140625" style="46" customWidth="1"/>
    <col min="6642" max="6642" width="19.42578125" style="46" customWidth="1"/>
    <col min="6643" max="6643" width="21.7109375" style="46" customWidth="1"/>
    <col min="6644" max="6645" width="18.7109375" style="46" customWidth="1"/>
    <col min="6646" max="6646" width="21.42578125" style="46" customWidth="1"/>
    <col min="6647" max="6659" width="12.7109375" style="46" customWidth="1"/>
    <col min="6660" max="6894" width="9.140625" style="46"/>
    <col min="6895" max="6895" width="4.42578125" style="46" customWidth="1"/>
    <col min="6896" max="6896" width="54.28515625" style="46" customWidth="1"/>
    <col min="6897" max="6897" width="14.140625" style="46" customWidth="1"/>
    <col min="6898" max="6898" width="19.42578125" style="46" customWidth="1"/>
    <col min="6899" max="6899" width="21.7109375" style="46" customWidth="1"/>
    <col min="6900" max="6901" width="18.7109375" style="46" customWidth="1"/>
    <col min="6902" max="6902" width="21.42578125" style="46" customWidth="1"/>
    <col min="6903" max="6915" width="12.7109375" style="46" customWidth="1"/>
    <col min="6916" max="7150" width="9.140625" style="46"/>
    <col min="7151" max="7151" width="4.42578125" style="46" customWidth="1"/>
    <col min="7152" max="7152" width="54.28515625" style="46" customWidth="1"/>
    <col min="7153" max="7153" width="14.140625" style="46" customWidth="1"/>
    <col min="7154" max="7154" width="19.42578125" style="46" customWidth="1"/>
    <col min="7155" max="7155" width="21.7109375" style="46" customWidth="1"/>
    <col min="7156" max="7157" width="18.7109375" style="46" customWidth="1"/>
    <col min="7158" max="7158" width="21.42578125" style="46" customWidth="1"/>
    <col min="7159" max="7171" width="12.7109375" style="46" customWidth="1"/>
    <col min="7172" max="7406" width="9.140625" style="46"/>
    <col min="7407" max="7407" width="4.42578125" style="46" customWidth="1"/>
    <col min="7408" max="7408" width="54.28515625" style="46" customWidth="1"/>
    <col min="7409" max="7409" width="14.140625" style="46" customWidth="1"/>
    <col min="7410" max="7410" width="19.42578125" style="46" customWidth="1"/>
    <col min="7411" max="7411" width="21.7109375" style="46" customWidth="1"/>
    <col min="7412" max="7413" width="18.7109375" style="46" customWidth="1"/>
    <col min="7414" max="7414" width="21.42578125" style="46" customWidth="1"/>
    <col min="7415" max="7427" width="12.7109375" style="46" customWidth="1"/>
    <col min="7428" max="7662" width="9.140625" style="46"/>
    <col min="7663" max="7663" width="4.42578125" style="46" customWidth="1"/>
    <col min="7664" max="7664" width="54.28515625" style="46" customWidth="1"/>
    <col min="7665" max="7665" width="14.140625" style="46" customWidth="1"/>
    <col min="7666" max="7666" width="19.42578125" style="46" customWidth="1"/>
    <col min="7667" max="7667" width="21.7109375" style="46" customWidth="1"/>
    <col min="7668" max="7669" width="18.7109375" style="46" customWidth="1"/>
    <col min="7670" max="7670" width="21.42578125" style="46" customWidth="1"/>
    <col min="7671" max="7683" width="12.7109375" style="46" customWidth="1"/>
    <col min="7684" max="7918" width="9.140625" style="46"/>
    <col min="7919" max="7919" width="4.42578125" style="46" customWidth="1"/>
    <col min="7920" max="7920" width="54.28515625" style="46" customWidth="1"/>
    <col min="7921" max="7921" width="14.140625" style="46" customWidth="1"/>
    <col min="7922" max="7922" width="19.42578125" style="46" customWidth="1"/>
    <col min="7923" max="7923" width="21.7109375" style="46" customWidth="1"/>
    <col min="7924" max="7925" width="18.7109375" style="46" customWidth="1"/>
    <col min="7926" max="7926" width="21.42578125" style="46" customWidth="1"/>
    <col min="7927" max="7939" width="12.7109375" style="46" customWidth="1"/>
    <col min="7940" max="8174" width="9.140625" style="46"/>
    <col min="8175" max="8175" width="4.42578125" style="46" customWidth="1"/>
    <col min="8176" max="8176" width="54.28515625" style="46" customWidth="1"/>
    <col min="8177" max="8177" width="14.140625" style="46" customWidth="1"/>
    <col min="8178" max="8178" width="19.42578125" style="46" customWidth="1"/>
    <col min="8179" max="8179" width="21.7109375" style="46" customWidth="1"/>
    <col min="8180" max="8181" width="18.7109375" style="46" customWidth="1"/>
    <col min="8182" max="8182" width="21.42578125" style="46" customWidth="1"/>
    <col min="8183" max="8195" width="12.7109375" style="46" customWidth="1"/>
    <col min="8196" max="8430" width="9.140625" style="46"/>
    <col min="8431" max="8431" width="4.42578125" style="46" customWidth="1"/>
    <col min="8432" max="8432" width="54.28515625" style="46" customWidth="1"/>
    <col min="8433" max="8433" width="14.140625" style="46" customWidth="1"/>
    <col min="8434" max="8434" width="19.42578125" style="46" customWidth="1"/>
    <col min="8435" max="8435" width="21.7109375" style="46" customWidth="1"/>
    <col min="8436" max="8437" width="18.7109375" style="46" customWidth="1"/>
    <col min="8438" max="8438" width="21.42578125" style="46" customWidth="1"/>
    <col min="8439" max="8451" width="12.7109375" style="46" customWidth="1"/>
    <col min="8452" max="8686" width="9.140625" style="46"/>
    <col min="8687" max="8687" width="4.42578125" style="46" customWidth="1"/>
    <col min="8688" max="8688" width="54.28515625" style="46" customWidth="1"/>
    <col min="8689" max="8689" width="14.140625" style="46" customWidth="1"/>
    <col min="8690" max="8690" width="19.42578125" style="46" customWidth="1"/>
    <col min="8691" max="8691" width="21.7109375" style="46" customWidth="1"/>
    <col min="8692" max="8693" width="18.7109375" style="46" customWidth="1"/>
    <col min="8694" max="8694" width="21.42578125" style="46" customWidth="1"/>
    <col min="8695" max="8707" width="12.7109375" style="46" customWidth="1"/>
    <col min="8708" max="8942" width="9.140625" style="46"/>
    <col min="8943" max="8943" width="4.42578125" style="46" customWidth="1"/>
    <col min="8944" max="8944" width="54.28515625" style="46" customWidth="1"/>
    <col min="8945" max="8945" width="14.140625" style="46" customWidth="1"/>
    <col min="8946" max="8946" width="19.42578125" style="46" customWidth="1"/>
    <col min="8947" max="8947" width="21.7109375" style="46" customWidth="1"/>
    <col min="8948" max="8949" width="18.7109375" style="46" customWidth="1"/>
    <col min="8950" max="8950" width="21.42578125" style="46" customWidth="1"/>
    <col min="8951" max="8963" width="12.7109375" style="46" customWidth="1"/>
    <col min="8964" max="9198" width="9.140625" style="46"/>
    <col min="9199" max="9199" width="4.42578125" style="46" customWidth="1"/>
    <col min="9200" max="9200" width="54.28515625" style="46" customWidth="1"/>
    <col min="9201" max="9201" width="14.140625" style="46" customWidth="1"/>
    <col min="9202" max="9202" width="19.42578125" style="46" customWidth="1"/>
    <col min="9203" max="9203" width="21.7109375" style="46" customWidth="1"/>
    <col min="9204" max="9205" width="18.7109375" style="46" customWidth="1"/>
    <col min="9206" max="9206" width="21.42578125" style="46" customWidth="1"/>
    <col min="9207" max="9219" width="12.7109375" style="46" customWidth="1"/>
    <col min="9220" max="9454" width="9.140625" style="46"/>
    <col min="9455" max="9455" width="4.42578125" style="46" customWidth="1"/>
    <col min="9456" max="9456" width="54.28515625" style="46" customWidth="1"/>
    <col min="9457" max="9457" width="14.140625" style="46" customWidth="1"/>
    <col min="9458" max="9458" width="19.42578125" style="46" customWidth="1"/>
    <col min="9459" max="9459" width="21.7109375" style="46" customWidth="1"/>
    <col min="9460" max="9461" width="18.7109375" style="46" customWidth="1"/>
    <col min="9462" max="9462" width="21.42578125" style="46" customWidth="1"/>
    <col min="9463" max="9475" width="12.7109375" style="46" customWidth="1"/>
    <col min="9476" max="9710" width="9.140625" style="46"/>
    <col min="9711" max="9711" width="4.42578125" style="46" customWidth="1"/>
    <col min="9712" max="9712" width="54.28515625" style="46" customWidth="1"/>
    <col min="9713" max="9713" width="14.140625" style="46" customWidth="1"/>
    <col min="9714" max="9714" width="19.42578125" style="46" customWidth="1"/>
    <col min="9715" max="9715" width="21.7109375" style="46" customWidth="1"/>
    <col min="9716" max="9717" width="18.7109375" style="46" customWidth="1"/>
    <col min="9718" max="9718" width="21.42578125" style="46" customWidth="1"/>
    <col min="9719" max="9731" width="12.7109375" style="46" customWidth="1"/>
    <col min="9732" max="9966" width="9.140625" style="46"/>
    <col min="9967" max="9967" width="4.42578125" style="46" customWidth="1"/>
    <col min="9968" max="9968" width="54.28515625" style="46" customWidth="1"/>
    <col min="9969" max="9969" width="14.140625" style="46" customWidth="1"/>
    <col min="9970" max="9970" width="19.42578125" style="46" customWidth="1"/>
    <col min="9971" max="9971" width="21.7109375" style="46" customWidth="1"/>
    <col min="9972" max="9973" width="18.7109375" style="46" customWidth="1"/>
    <col min="9974" max="9974" width="21.42578125" style="46" customWidth="1"/>
    <col min="9975" max="9987" width="12.7109375" style="46" customWidth="1"/>
    <col min="9988" max="10222" width="9.140625" style="46"/>
    <col min="10223" max="10223" width="4.42578125" style="46" customWidth="1"/>
    <col min="10224" max="10224" width="54.28515625" style="46" customWidth="1"/>
    <col min="10225" max="10225" width="14.140625" style="46" customWidth="1"/>
    <col min="10226" max="10226" width="19.42578125" style="46" customWidth="1"/>
    <col min="10227" max="10227" width="21.7109375" style="46" customWidth="1"/>
    <col min="10228" max="10229" width="18.7109375" style="46" customWidth="1"/>
    <col min="10230" max="10230" width="21.42578125" style="46" customWidth="1"/>
    <col min="10231" max="10243" width="12.7109375" style="46" customWidth="1"/>
    <col min="10244" max="10478" width="9.140625" style="46"/>
    <col min="10479" max="10479" width="4.42578125" style="46" customWidth="1"/>
    <col min="10480" max="10480" width="54.28515625" style="46" customWidth="1"/>
    <col min="10481" max="10481" width="14.140625" style="46" customWidth="1"/>
    <col min="10482" max="10482" width="19.42578125" style="46" customWidth="1"/>
    <col min="10483" max="10483" width="21.7109375" style="46" customWidth="1"/>
    <col min="10484" max="10485" width="18.7109375" style="46" customWidth="1"/>
    <col min="10486" max="10486" width="21.42578125" style="46" customWidth="1"/>
    <col min="10487" max="10499" width="12.7109375" style="46" customWidth="1"/>
    <col min="10500" max="10734" width="9.140625" style="46"/>
    <col min="10735" max="10735" width="4.42578125" style="46" customWidth="1"/>
    <col min="10736" max="10736" width="54.28515625" style="46" customWidth="1"/>
    <col min="10737" max="10737" width="14.140625" style="46" customWidth="1"/>
    <col min="10738" max="10738" width="19.42578125" style="46" customWidth="1"/>
    <col min="10739" max="10739" width="21.7109375" style="46" customWidth="1"/>
    <col min="10740" max="10741" width="18.7109375" style="46" customWidth="1"/>
    <col min="10742" max="10742" width="21.42578125" style="46" customWidth="1"/>
    <col min="10743" max="10755" width="12.7109375" style="46" customWidth="1"/>
    <col min="10756" max="10990" width="9.140625" style="46"/>
    <col min="10991" max="10991" width="4.42578125" style="46" customWidth="1"/>
    <col min="10992" max="10992" width="54.28515625" style="46" customWidth="1"/>
    <col min="10993" max="10993" width="14.140625" style="46" customWidth="1"/>
    <col min="10994" max="10994" width="19.42578125" style="46" customWidth="1"/>
    <col min="10995" max="10995" width="21.7109375" style="46" customWidth="1"/>
    <col min="10996" max="10997" width="18.7109375" style="46" customWidth="1"/>
    <col min="10998" max="10998" width="21.42578125" style="46" customWidth="1"/>
    <col min="10999" max="11011" width="12.7109375" style="46" customWidth="1"/>
    <col min="11012" max="11246" width="9.140625" style="46"/>
    <col min="11247" max="11247" width="4.42578125" style="46" customWidth="1"/>
    <col min="11248" max="11248" width="54.28515625" style="46" customWidth="1"/>
    <col min="11249" max="11249" width="14.140625" style="46" customWidth="1"/>
    <col min="11250" max="11250" width="19.42578125" style="46" customWidth="1"/>
    <col min="11251" max="11251" width="21.7109375" style="46" customWidth="1"/>
    <col min="11252" max="11253" width="18.7109375" style="46" customWidth="1"/>
    <col min="11254" max="11254" width="21.42578125" style="46" customWidth="1"/>
    <col min="11255" max="11267" width="12.7109375" style="46" customWidth="1"/>
    <col min="11268" max="11502" width="9.140625" style="46"/>
    <col min="11503" max="11503" width="4.42578125" style="46" customWidth="1"/>
    <col min="11504" max="11504" width="54.28515625" style="46" customWidth="1"/>
    <col min="11505" max="11505" width="14.140625" style="46" customWidth="1"/>
    <col min="11506" max="11506" width="19.42578125" style="46" customWidth="1"/>
    <col min="11507" max="11507" width="21.7109375" style="46" customWidth="1"/>
    <col min="11508" max="11509" width="18.7109375" style="46" customWidth="1"/>
    <col min="11510" max="11510" width="21.42578125" style="46" customWidth="1"/>
    <col min="11511" max="11523" width="12.7109375" style="46" customWidth="1"/>
    <col min="11524" max="11758" width="9.140625" style="46"/>
    <col min="11759" max="11759" width="4.42578125" style="46" customWidth="1"/>
    <col min="11760" max="11760" width="54.28515625" style="46" customWidth="1"/>
    <col min="11761" max="11761" width="14.140625" style="46" customWidth="1"/>
    <col min="11762" max="11762" width="19.42578125" style="46" customWidth="1"/>
    <col min="11763" max="11763" width="21.7109375" style="46" customWidth="1"/>
    <col min="11764" max="11765" width="18.7109375" style="46" customWidth="1"/>
    <col min="11766" max="11766" width="21.42578125" style="46" customWidth="1"/>
    <col min="11767" max="11779" width="12.7109375" style="46" customWidth="1"/>
    <col min="11780" max="12014" width="9.140625" style="46"/>
    <col min="12015" max="12015" width="4.42578125" style="46" customWidth="1"/>
    <col min="12016" max="12016" width="54.28515625" style="46" customWidth="1"/>
    <col min="12017" max="12017" width="14.140625" style="46" customWidth="1"/>
    <col min="12018" max="12018" width="19.42578125" style="46" customWidth="1"/>
    <col min="12019" max="12019" width="21.7109375" style="46" customWidth="1"/>
    <col min="12020" max="12021" width="18.7109375" style="46" customWidth="1"/>
    <col min="12022" max="12022" width="21.42578125" style="46" customWidth="1"/>
    <col min="12023" max="12035" width="12.7109375" style="46" customWidth="1"/>
    <col min="12036" max="12270" width="9.140625" style="46"/>
    <col min="12271" max="12271" width="4.42578125" style="46" customWidth="1"/>
    <col min="12272" max="12272" width="54.28515625" style="46" customWidth="1"/>
    <col min="12273" max="12273" width="14.140625" style="46" customWidth="1"/>
    <col min="12274" max="12274" width="19.42578125" style="46" customWidth="1"/>
    <col min="12275" max="12275" width="21.7109375" style="46" customWidth="1"/>
    <col min="12276" max="12277" width="18.7109375" style="46" customWidth="1"/>
    <col min="12278" max="12278" width="21.42578125" style="46" customWidth="1"/>
    <col min="12279" max="12291" width="12.7109375" style="46" customWidth="1"/>
    <col min="12292" max="12526" width="9.140625" style="46"/>
    <col min="12527" max="12527" width="4.42578125" style="46" customWidth="1"/>
    <col min="12528" max="12528" width="54.28515625" style="46" customWidth="1"/>
    <col min="12529" max="12529" width="14.140625" style="46" customWidth="1"/>
    <col min="12530" max="12530" width="19.42578125" style="46" customWidth="1"/>
    <col min="12531" max="12531" width="21.7109375" style="46" customWidth="1"/>
    <col min="12532" max="12533" width="18.7109375" style="46" customWidth="1"/>
    <col min="12534" max="12534" width="21.42578125" style="46" customWidth="1"/>
    <col min="12535" max="12547" width="12.7109375" style="46" customWidth="1"/>
    <col min="12548" max="12782" width="9.140625" style="46"/>
    <col min="12783" max="12783" width="4.42578125" style="46" customWidth="1"/>
    <col min="12784" max="12784" width="54.28515625" style="46" customWidth="1"/>
    <col min="12785" max="12785" width="14.140625" style="46" customWidth="1"/>
    <col min="12786" max="12786" width="19.42578125" style="46" customWidth="1"/>
    <col min="12787" max="12787" width="21.7109375" style="46" customWidth="1"/>
    <col min="12788" max="12789" width="18.7109375" style="46" customWidth="1"/>
    <col min="12790" max="12790" width="21.42578125" style="46" customWidth="1"/>
    <col min="12791" max="12803" width="12.7109375" style="46" customWidth="1"/>
    <col min="12804" max="13038" width="9.140625" style="46"/>
    <col min="13039" max="13039" width="4.42578125" style="46" customWidth="1"/>
    <col min="13040" max="13040" width="54.28515625" style="46" customWidth="1"/>
    <col min="13041" max="13041" width="14.140625" style="46" customWidth="1"/>
    <col min="13042" max="13042" width="19.42578125" style="46" customWidth="1"/>
    <col min="13043" max="13043" width="21.7109375" style="46" customWidth="1"/>
    <col min="13044" max="13045" width="18.7109375" style="46" customWidth="1"/>
    <col min="13046" max="13046" width="21.42578125" style="46" customWidth="1"/>
    <col min="13047" max="13059" width="12.7109375" style="46" customWidth="1"/>
    <col min="13060" max="13294" width="9.140625" style="46"/>
    <col min="13295" max="13295" width="4.42578125" style="46" customWidth="1"/>
    <col min="13296" max="13296" width="54.28515625" style="46" customWidth="1"/>
    <col min="13297" max="13297" width="14.140625" style="46" customWidth="1"/>
    <col min="13298" max="13298" width="19.42578125" style="46" customWidth="1"/>
    <col min="13299" max="13299" width="21.7109375" style="46" customWidth="1"/>
    <col min="13300" max="13301" width="18.7109375" style="46" customWidth="1"/>
    <col min="13302" max="13302" width="21.42578125" style="46" customWidth="1"/>
    <col min="13303" max="13315" width="12.7109375" style="46" customWidth="1"/>
    <col min="13316" max="13550" width="9.140625" style="46"/>
    <col min="13551" max="13551" width="4.42578125" style="46" customWidth="1"/>
    <col min="13552" max="13552" width="54.28515625" style="46" customWidth="1"/>
    <col min="13553" max="13553" width="14.140625" style="46" customWidth="1"/>
    <col min="13554" max="13554" width="19.42578125" style="46" customWidth="1"/>
    <col min="13555" max="13555" width="21.7109375" style="46" customWidth="1"/>
    <col min="13556" max="13557" width="18.7109375" style="46" customWidth="1"/>
    <col min="13558" max="13558" width="21.42578125" style="46" customWidth="1"/>
    <col min="13559" max="13571" width="12.7109375" style="46" customWidth="1"/>
    <col min="13572" max="13806" width="9.140625" style="46"/>
    <col min="13807" max="13807" width="4.42578125" style="46" customWidth="1"/>
    <col min="13808" max="13808" width="54.28515625" style="46" customWidth="1"/>
    <col min="13809" max="13809" width="14.140625" style="46" customWidth="1"/>
    <col min="13810" max="13810" width="19.42578125" style="46" customWidth="1"/>
    <col min="13811" max="13811" width="21.7109375" style="46" customWidth="1"/>
    <col min="13812" max="13813" width="18.7109375" style="46" customWidth="1"/>
    <col min="13814" max="13814" width="21.42578125" style="46" customWidth="1"/>
    <col min="13815" max="13827" width="12.7109375" style="46" customWidth="1"/>
    <col min="13828" max="14062" width="9.140625" style="46"/>
    <col min="14063" max="14063" width="4.42578125" style="46" customWidth="1"/>
    <col min="14064" max="14064" width="54.28515625" style="46" customWidth="1"/>
    <col min="14065" max="14065" width="14.140625" style="46" customWidth="1"/>
    <col min="14066" max="14066" width="19.42578125" style="46" customWidth="1"/>
    <col min="14067" max="14067" width="21.7109375" style="46" customWidth="1"/>
    <col min="14068" max="14069" width="18.7109375" style="46" customWidth="1"/>
    <col min="14070" max="14070" width="21.42578125" style="46" customWidth="1"/>
    <col min="14071" max="14083" width="12.7109375" style="46" customWidth="1"/>
    <col min="14084" max="14318" width="9.140625" style="46"/>
    <col min="14319" max="14319" width="4.42578125" style="46" customWidth="1"/>
    <col min="14320" max="14320" width="54.28515625" style="46" customWidth="1"/>
    <col min="14321" max="14321" width="14.140625" style="46" customWidth="1"/>
    <col min="14322" max="14322" width="19.42578125" style="46" customWidth="1"/>
    <col min="14323" max="14323" width="21.7109375" style="46" customWidth="1"/>
    <col min="14324" max="14325" width="18.7109375" style="46" customWidth="1"/>
    <col min="14326" max="14326" width="21.42578125" style="46" customWidth="1"/>
    <col min="14327" max="14339" width="12.7109375" style="46" customWidth="1"/>
    <col min="14340" max="14574" width="9.140625" style="46"/>
    <col min="14575" max="14575" width="4.42578125" style="46" customWidth="1"/>
    <col min="14576" max="14576" width="54.28515625" style="46" customWidth="1"/>
    <col min="14577" max="14577" width="14.140625" style="46" customWidth="1"/>
    <col min="14578" max="14578" width="19.42578125" style="46" customWidth="1"/>
    <col min="14579" max="14579" width="21.7109375" style="46" customWidth="1"/>
    <col min="14580" max="14581" width="18.7109375" style="46" customWidth="1"/>
    <col min="14582" max="14582" width="21.42578125" style="46" customWidth="1"/>
    <col min="14583" max="14595" width="12.7109375" style="46" customWidth="1"/>
    <col min="14596" max="14830" width="9.140625" style="46"/>
    <col min="14831" max="14831" width="4.42578125" style="46" customWidth="1"/>
    <col min="14832" max="14832" width="54.28515625" style="46" customWidth="1"/>
    <col min="14833" max="14833" width="14.140625" style="46" customWidth="1"/>
    <col min="14834" max="14834" width="19.42578125" style="46" customWidth="1"/>
    <col min="14835" max="14835" width="21.7109375" style="46" customWidth="1"/>
    <col min="14836" max="14837" width="18.7109375" style="46" customWidth="1"/>
    <col min="14838" max="14838" width="21.42578125" style="46" customWidth="1"/>
    <col min="14839" max="14851" width="12.7109375" style="46" customWidth="1"/>
    <col min="14852" max="15086" width="9.140625" style="46"/>
    <col min="15087" max="15087" width="4.42578125" style="46" customWidth="1"/>
    <col min="15088" max="15088" width="54.28515625" style="46" customWidth="1"/>
    <col min="15089" max="15089" width="14.140625" style="46" customWidth="1"/>
    <col min="15090" max="15090" width="19.42578125" style="46" customWidth="1"/>
    <col min="15091" max="15091" width="21.7109375" style="46" customWidth="1"/>
    <col min="15092" max="15093" width="18.7109375" style="46" customWidth="1"/>
    <col min="15094" max="15094" width="21.42578125" style="46" customWidth="1"/>
    <col min="15095" max="15107" width="12.7109375" style="46" customWidth="1"/>
    <col min="15108" max="15342" width="9.140625" style="46"/>
    <col min="15343" max="15343" width="4.42578125" style="46" customWidth="1"/>
    <col min="15344" max="15344" width="54.28515625" style="46" customWidth="1"/>
    <col min="15345" max="15345" width="14.140625" style="46" customWidth="1"/>
    <col min="15346" max="15346" width="19.42578125" style="46" customWidth="1"/>
    <col min="15347" max="15347" width="21.7109375" style="46" customWidth="1"/>
    <col min="15348" max="15349" width="18.7109375" style="46" customWidth="1"/>
    <col min="15350" max="15350" width="21.42578125" style="46" customWidth="1"/>
    <col min="15351" max="15363" width="12.7109375" style="46" customWidth="1"/>
    <col min="15364" max="15598" width="9.140625" style="46"/>
    <col min="15599" max="15599" width="4.42578125" style="46" customWidth="1"/>
    <col min="15600" max="15600" width="54.28515625" style="46" customWidth="1"/>
    <col min="15601" max="15601" width="14.140625" style="46" customWidth="1"/>
    <col min="15602" max="15602" width="19.42578125" style="46" customWidth="1"/>
    <col min="15603" max="15603" width="21.7109375" style="46" customWidth="1"/>
    <col min="15604" max="15605" width="18.7109375" style="46" customWidth="1"/>
    <col min="15606" max="15606" width="21.42578125" style="46" customWidth="1"/>
    <col min="15607" max="15619" width="12.7109375" style="46" customWidth="1"/>
    <col min="15620" max="15854" width="9.140625" style="46"/>
    <col min="15855" max="15855" width="4.42578125" style="46" customWidth="1"/>
    <col min="15856" max="15856" width="54.28515625" style="46" customWidth="1"/>
    <col min="15857" max="15857" width="14.140625" style="46" customWidth="1"/>
    <col min="15858" max="15858" width="19.42578125" style="46" customWidth="1"/>
    <col min="15859" max="15859" width="21.7109375" style="46" customWidth="1"/>
    <col min="15860" max="15861" width="18.7109375" style="46" customWidth="1"/>
    <col min="15862" max="15862" width="21.42578125" style="46" customWidth="1"/>
    <col min="15863" max="15875" width="12.7109375" style="46" customWidth="1"/>
    <col min="15876" max="16110" width="9.140625" style="46"/>
    <col min="16111" max="16111" width="4.42578125" style="46" customWidth="1"/>
    <col min="16112" max="16112" width="54.28515625" style="46" customWidth="1"/>
    <col min="16113" max="16113" width="14.140625" style="46" customWidth="1"/>
    <col min="16114" max="16114" width="19.42578125" style="46" customWidth="1"/>
    <col min="16115" max="16115" width="21.7109375" style="46" customWidth="1"/>
    <col min="16116" max="16117" width="18.7109375" style="46" customWidth="1"/>
    <col min="16118" max="16118" width="21.42578125" style="46" customWidth="1"/>
    <col min="16119" max="16131" width="12.7109375" style="46" customWidth="1"/>
    <col min="16132" max="16384" width="9.140625" style="46"/>
  </cols>
  <sheetData>
    <row r="1" spans="1:46">
      <c r="I1" s="82"/>
      <c r="J1" s="82" t="s">
        <v>89</v>
      </c>
      <c r="K1" s="82"/>
    </row>
    <row r="2" spans="1:46" s="48" customFormat="1" ht="86.25" customHeight="1" thickBot="1">
      <c r="B2" s="272" t="s">
        <v>143</v>
      </c>
      <c r="C2" s="273"/>
      <c r="D2" s="273"/>
      <c r="E2" s="273"/>
      <c r="F2" s="273"/>
      <c r="G2" s="273"/>
      <c r="H2" s="273"/>
      <c r="I2" s="273"/>
      <c r="J2" s="273"/>
      <c r="K2" s="273"/>
    </row>
    <row r="3" spans="1:46" s="54" customFormat="1" ht="78" customHeight="1" thickBot="1">
      <c r="A3" s="49" t="s">
        <v>63</v>
      </c>
      <c r="B3" s="50"/>
      <c r="C3" s="51" t="s">
        <v>92</v>
      </c>
      <c r="D3" s="52" t="s">
        <v>90</v>
      </c>
      <c r="E3" s="53" t="s">
        <v>91</v>
      </c>
      <c r="F3" s="51" t="s">
        <v>138</v>
      </c>
      <c r="G3" s="52" t="s">
        <v>90</v>
      </c>
      <c r="H3" s="53" t="s">
        <v>91</v>
      </c>
      <c r="I3" s="51" t="s">
        <v>144</v>
      </c>
      <c r="J3" s="52" t="s">
        <v>90</v>
      </c>
      <c r="K3" s="53" t="s">
        <v>91</v>
      </c>
    </row>
    <row r="4" spans="1:46" s="54" customFormat="1" ht="31.5">
      <c r="A4" s="55">
        <v>1</v>
      </c>
      <c r="B4" s="56" t="s">
        <v>1</v>
      </c>
      <c r="C4" s="57">
        <f>C5+C6+C7+C8+C9</f>
        <v>24568.60672921309</v>
      </c>
      <c r="D4" s="58">
        <f t="shared" ref="D4:E4" si="0">D5+D6+D7+D8+D9</f>
        <v>23309.194049999995</v>
      </c>
      <c r="E4" s="59">
        <f t="shared" si="0"/>
        <v>1259.412679213094</v>
      </c>
      <c r="F4" s="57">
        <f>F5+F6+F7+F8+F9</f>
        <v>27931.892713725592</v>
      </c>
      <c r="G4" s="58">
        <f t="shared" ref="G4:H4" si="1">G5+G6+G7+G8+G9</f>
        <v>26608.905719999999</v>
      </c>
      <c r="H4" s="59">
        <f t="shared" si="1"/>
        <v>1322.9869937255953</v>
      </c>
      <c r="I4" s="57">
        <f>I5+I6+I7+I8+I9</f>
        <v>30079.999483898238</v>
      </c>
      <c r="J4" s="58">
        <f t="shared" ref="J4:K4" si="2">J5+J6+J7+J8+J9</f>
        <v>28546.963019999966</v>
      </c>
      <c r="K4" s="59">
        <f t="shared" si="2"/>
        <v>1533.0364638982765</v>
      </c>
      <c r="L4" s="60"/>
      <c r="M4" s="60">
        <v>0</v>
      </c>
      <c r="N4" s="60">
        <v>0</v>
      </c>
      <c r="O4" s="60">
        <v>0</v>
      </c>
      <c r="P4" s="60">
        <v>0</v>
      </c>
      <c r="Q4" s="60">
        <v>0</v>
      </c>
      <c r="R4" s="60">
        <v>0</v>
      </c>
      <c r="S4" s="60">
        <v>0</v>
      </c>
      <c r="T4" s="60">
        <v>0</v>
      </c>
      <c r="U4" s="60">
        <v>0</v>
      </c>
      <c r="W4" s="60">
        <v>0</v>
      </c>
      <c r="X4" s="60">
        <v>0</v>
      </c>
      <c r="Y4" s="60">
        <v>0</v>
      </c>
      <c r="Z4" s="60">
        <v>0</v>
      </c>
      <c r="AA4" s="60">
        <v>0</v>
      </c>
      <c r="AB4" s="60">
        <v>0</v>
      </c>
      <c r="AT4" s="54" t="s">
        <v>2</v>
      </c>
    </row>
    <row r="5" spans="1:46" s="54" customFormat="1">
      <c r="A5" s="61" t="s">
        <v>78</v>
      </c>
      <c r="B5" s="62" t="s">
        <v>93</v>
      </c>
      <c r="C5" s="63">
        <f>D5+E5</f>
        <v>3908.094259657792</v>
      </c>
      <c r="D5" s="64">
        <v>3883.7883700000002</v>
      </c>
      <c r="E5" s="65">
        <v>24.305889657791898</v>
      </c>
      <c r="F5" s="63">
        <f>G5+H5</f>
        <v>4295.4302752370431</v>
      </c>
      <c r="G5" s="64">
        <v>4269.4698600000002</v>
      </c>
      <c r="H5" s="65">
        <v>25.9604152370433</v>
      </c>
      <c r="I5" s="63">
        <f>J5+K5</f>
        <v>3901.7598081254614</v>
      </c>
      <c r="J5" s="64">
        <v>3872.3192500000009</v>
      </c>
      <c r="K5" s="65">
        <v>29.440558125460676</v>
      </c>
      <c r="L5" s="60"/>
      <c r="M5" s="60">
        <v>0</v>
      </c>
      <c r="N5" s="60">
        <v>0</v>
      </c>
      <c r="O5" s="60">
        <v>0</v>
      </c>
      <c r="P5" s="60">
        <v>0</v>
      </c>
      <c r="Q5" s="60">
        <v>0</v>
      </c>
      <c r="R5" s="60">
        <v>0</v>
      </c>
      <c r="S5" s="60">
        <v>0</v>
      </c>
      <c r="T5" s="60">
        <v>0</v>
      </c>
      <c r="U5" s="60">
        <v>0</v>
      </c>
      <c r="W5" s="60">
        <v>0</v>
      </c>
      <c r="X5" s="60">
        <v>0</v>
      </c>
      <c r="Y5" s="60">
        <v>0</v>
      </c>
      <c r="Z5" s="60">
        <v>0</v>
      </c>
      <c r="AA5" s="60">
        <v>0</v>
      </c>
      <c r="AB5" s="60">
        <v>0</v>
      </c>
      <c r="AT5" s="54" t="s">
        <v>2</v>
      </c>
    </row>
    <row r="6" spans="1:46" s="54" customFormat="1">
      <c r="A6" s="61" t="s">
        <v>79</v>
      </c>
      <c r="B6" s="62" t="s">
        <v>94</v>
      </c>
      <c r="C6" s="63">
        <f t="shared" ref="C6:C27" si="3">D6+E6</f>
        <v>7.3032357635801413</v>
      </c>
      <c r="D6" s="64">
        <v>0.18139</v>
      </c>
      <c r="E6" s="65">
        <v>7.1218457635801409</v>
      </c>
      <c r="F6" s="63">
        <f t="shared" ref="F6:F8" si="4">G6+H6</f>
        <v>8.2806137860107789</v>
      </c>
      <c r="G6" s="64">
        <v>0.12275</v>
      </c>
      <c r="H6" s="65">
        <v>8.157863786010779</v>
      </c>
      <c r="I6" s="63">
        <f t="shared" ref="I6:I8" si="5">J6+K6</f>
        <v>660.55247635898809</v>
      </c>
      <c r="J6" s="64">
        <v>652.09409999999991</v>
      </c>
      <c r="K6" s="65">
        <v>8.4583763589881684</v>
      </c>
      <c r="L6" s="60"/>
      <c r="M6" s="60">
        <v>0</v>
      </c>
      <c r="N6" s="60">
        <v>0</v>
      </c>
      <c r="O6" s="60">
        <v>0</v>
      </c>
      <c r="P6" s="60">
        <v>0</v>
      </c>
      <c r="Q6" s="60">
        <v>0</v>
      </c>
      <c r="R6" s="60">
        <v>0</v>
      </c>
      <c r="S6" s="60">
        <v>0</v>
      </c>
      <c r="T6" s="60">
        <v>0</v>
      </c>
      <c r="U6" s="60">
        <v>0</v>
      </c>
      <c r="W6" s="60">
        <v>0</v>
      </c>
      <c r="X6" s="60">
        <v>0</v>
      </c>
      <c r="Y6" s="60">
        <v>0</v>
      </c>
      <c r="Z6" s="60">
        <v>0</v>
      </c>
      <c r="AA6" s="60">
        <v>0</v>
      </c>
      <c r="AB6" s="60">
        <v>0</v>
      </c>
      <c r="AT6" s="54" t="s">
        <v>2</v>
      </c>
    </row>
    <row r="7" spans="1:46" s="54" customFormat="1">
      <c r="A7" s="61" t="s">
        <v>80</v>
      </c>
      <c r="B7" s="62" t="s">
        <v>95</v>
      </c>
      <c r="C7" s="63">
        <f t="shared" si="3"/>
        <v>14338.445416690123</v>
      </c>
      <c r="D7" s="64">
        <v>13918.03831</v>
      </c>
      <c r="E7" s="65">
        <v>420.4071066901239</v>
      </c>
      <c r="F7" s="63">
        <f t="shared" si="4"/>
        <v>17552.646674389478</v>
      </c>
      <c r="G7" s="64">
        <v>17065.375059999998</v>
      </c>
      <c r="H7" s="65">
        <v>487.27161438947837</v>
      </c>
      <c r="I7" s="63">
        <f t="shared" si="5"/>
        <v>17386.633700394734</v>
      </c>
      <c r="J7" s="64">
        <v>16837.109779999999</v>
      </c>
      <c r="K7" s="65">
        <v>549.5239203947358</v>
      </c>
      <c r="L7" s="60"/>
      <c r="M7" s="60">
        <v>0</v>
      </c>
      <c r="N7" s="60">
        <v>0</v>
      </c>
      <c r="O7" s="60">
        <v>0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W7" s="60">
        <v>0</v>
      </c>
      <c r="X7" s="60">
        <v>0</v>
      </c>
      <c r="Y7" s="60">
        <v>0</v>
      </c>
      <c r="Z7" s="60">
        <v>0</v>
      </c>
      <c r="AA7" s="60">
        <v>0</v>
      </c>
      <c r="AB7" s="60">
        <v>0</v>
      </c>
      <c r="AT7" s="54" t="s">
        <v>2</v>
      </c>
    </row>
    <row r="8" spans="1:46" s="54" customFormat="1">
      <c r="A8" s="61" t="s">
        <v>96</v>
      </c>
      <c r="B8" s="62" t="s">
        <v>97</v>
      </c>
      <c r="C8" s="63">
        <f t="shared" si="3"/>
        <v>4363.58425720794</v>
      </c>
      <c r="D8" s="64">
        <v>4255.3752399999994</v>
      </c>
      <c r="E8" s="65">
        <v>108.20901720794085</v>
      </c>
      <c r="F8" s="63">
        <f t="shared" si="4"/>
        <v>5228.4719537363062</v>
      </c>
      <c r="G8" s="64">
        <v>5100.2195099999999</v>
      </c>
      <c r="H8" s="65">
        <v>128.25244373630616</v>
      </c>
      <c r="I8" s="63">
        <f t="shared" si="5"/>
        <v>5193.1511049897435</v>
      </c>
      <c r="J8" s="64">
        <v>5048.1660099999999</v>
      </c>
      <c r="K8" s="65">
        <v>144.98509498974386</v>
      </c>
      <c r="L8" s="60"/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T8" s="54" t="s">
        <v>2</v>
      </c>
    </row>
    <row r="9" spans="1:46" s="54" customFormat="1" ht="15" customHeight="1">
      <c r="A9" s="61" t="s">
        <v>98</v>
      </c>
      <c r="B9" s="66" t="s">
        <v>3</v>
      </c>
      <c r="C9" s="63">
        <f>C10+C11+C12</f>
        <v>1951.1795598936524</v>
      </c>
      <c r="D9" s="64">
        <f t="shared" ref="D9:E9" si="6">D10+D11+D12</f>
        <v>1251.8107399999956</v>
      </c>
      <c r="E9" s="65">
        <f t="shared" si="6"/>
        <v>699.36881989365713</v>
      </c>
      <c r="F9" s="63">
        <f>F10+F11+F12</f>
        <v>847.06319657675738</v>
      </c>
      <c r="G9" s="64">
        <f t="shared" ref="G9:H9" si="7">G10+G11+G12</f>
        <v>173.71854000000076</v>
      </c>
      <c r="H9" s="65">
        <f t="shared" si="7"/>
        <v>673.34465657675662</v>
      </c>
      <c r="I9" s="63">
        <f>I10+I11+I12</f>
        <v>2937.9023940293132</v>
      </c>
      <c r="J9" s="64">
        <f t="shared" ref="J9:K9" si="8">J10+J11+J12</f>
        <v>2137.2738799999652</v>
      </c>
      <c r="K9" s="65">
        <f t="shared" si="8"/>
        <v>800.62851402934803</v>
      </c>
      <c r="L9" s="60"/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T9" s="54" t="s">
        <v>2</v>
      </c>
    </row>
    <row r="10" spans="1:46" s="54" customFormat="1">
      <c r="A10" s="61" t="s">
        <v>99</v>
      </c>
      <c r="B10" s="66" t="s">
        <v>4</v>
      </c>
      <c r="C10" s="63">
        <f t="shared" si="3"/>
        <v>1.4327069504110146</v>
      </c>
      <c r="D10" s="64">
        <v>9.0909999999999991E-2</v>
      </c>
      <c r="E10" s="65">
        <v>1.3417969504110145</v>
      </c>
      <c r="F10" s="63">
        <f t="shared" ref="F10:F11" si="9">G10+H10</f>
        <v>88.875476352732278</v>
      </c>
      <c r="G10" s="64">
        <v>53.188950000000006</v>
      </c>
      <c r="H10" s="65">
        <v>35.686526352732265</v>
      </c>
      <c r="I10" s="63">
        <f t="shared" ref="I10:I11" si="10">J10+K10</f>
        <v>95.525784567614338</v>
      </c>
      <c r="J10" s="64">
        <v>57.023739999999997</v>
      </c>
      <c r="K10" s="65">
        <v>38.502044567614341</v>
      </c>
      <c r="L10" s="60"/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T10" s="54" t="s">
        <v>2</v>
      </c>
    </row>
    <row r="11" spans="1:46" s="54" customFormat="1" ht="31.5">
      <c r="A11" s="61" t="s">
        <v>100</v>
      </c>
      <c r="B11" s="66" t="s">
        <v>5</v>
      </c>
      <c r="C11" s="63">
        <f t="shared" si="3"/>
        <v>23.917514227186803</v>
      </c>
      <c r="D11" s="64">
        <v>21.772069999999999</v>
      </c>
      <c r="E11" s="65">
        <v>2.1454442271868035</v>
      </c>
      <c r="F11" s="63">
        <f t="shared" si="9"/>
        <v>2.2258269047191255</v>
      </c>
      <c r="G11" s="64">
        <v>0</v>
      </c>
      <c r="H11" s="65">
        <v>2.2258269047191255</v>
      </c>
      <c r="I11" s="63">
        <f t="shared" si="10"/>
        <v>128.37832419207476</v>
      </c>
      <c r="J11" s="64">
        <v>126.69806000000001</v>
      </c>
      <c r="K11" s="65">
        <v>1.6802641920747381</v>
      </c>
      <c r="L11" s="60"/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T11" s="54" t="s">
        <v>2</v>
      </c>
    </row>
    <row r="12" spans="1:46" s="54" customFormat="1" ht="15" customHeight="1">
      <c r="A12" s="61" t="s">
        <v>101</v>
      </c>
      <c r="B12" s="66" t="s">
        <v>102</v>
      </c>
      <c r="C12" s="63">
        <f>C13+C14+C15+C16+C17</f>
        <v>1925.8293387160545</v>
      </c>
      <c r="D12" s="64">
        <f t="shared" ref="D12:E12" si="11">D13+D14+D15+D16+D17</f>
        <v>1229.9477599999955</v>
      </c>
      <c r="E12" s="65">
        <f t="shared" si="11"/>
        <v>695.88157871605927</v>
      </c>
      <c r="F12" s="63">
        <f>F13+F14+F15+F16+F17</f>
        <v>755.961893319306</v>
      </c>
      <c r="G12" s="64">
        <f t="shared" ref="G12:H12" si="12">G13+G14+G15+G16+G17</f>
        <v>120.52959000000075</v>
      </c>
      <c r="H12" s="65">
        <f t="shared" si="12"/>
        <v>635.43230331930522</v>
      </c>
      <c r="I12" s="63">
        <f>I13+I14+I15+I16+I17</f>
        <v>2713.9982852696239</v>
      </c>
      <c r="J12" s="64">
        <f t="shared" ref="J12:K12" si="13">J13+J14+J15+J16+J17</f>
        <v>1953.5520799999651</v>
      </c>
      <c r="K12" s="65">
        <f t="shared" si="13"/>
        <v>760.44620526965889</v>
      </c>
      <c r="L12" s="60"/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T12" s="54" t="s">
        <v>2</v>
      </c>
    </row>
    <row r="13" spans="1:46" s="54" customFormat="1">
      <c r="A13" s="61" t="s">
        <v>103</v>
      </c>
      <c r="B13" s="62" t="s">
        <v>104</v>
      </c>
      <c r="C13" s="63">
        <f t="shared" si="3"/>
        <v>33.109292849462221</v>
      </c>
      <c r="D13" s="64">
        <v>0.48375999999999997</v>
      </c>
      <c r="E13" s="65">
        <v>32.625532849462225</v>
      </c>
      <c r="F13" s="63">
        <f t="shared" ref="F13:F16" si="14">G13+H13</f>
        <v>35.670202144532567</v>
      </c>
      <c r="G13" s="64">
        <v>1.0896299999999999</v>
      </c>
      <c r="H13" s="65">
        <v>34.580572144532567</v>
      </c>
      <c r="I13" s="63">
        <f t="shared" ref="I13:I16" si="15">J13+K13</f>
        <v>198.37052590890229</v>
      </c>
      <c r="J13" s="64">
        <v>161.62861000000001</v>
      </c>
      <c r="K13" s="65">
        <v>36.741915908902293</v>
      </c>
      <c r="L13" s="60"/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T13" s="54" t="s">
        <v>2</v>
      </c>
    </row>
    <row r="14" spans="1:46" s="54" customFormat="1">
      <c r="A14" s="61" t="s">
        <v>105</v>
      </c>
      <c r="B14" s="62" t="s">
        <v>106</v>
      </c>
      <c r="C14" s="63">
        <f t="shared" si="3"/>
        <v>3.0009098151933515</v>
      </c>
      <c r="D14" s="64">
        <v>7.7579999999999996E-2</v>
      </c>
      <c r="E14" s="65">
        <v>2.9233298151933513</v>
      </c>
      <c r="F14" s="63">
        <f t="shared" si="14"/>
        <v>3.0468172278322996</v>
      </c>
      <c r="G14" s="64">
        <v>0.11756</v>
      </c>
      <c r="H14" s="65">
        <v>2.9292572278322995</v>
      </c>
      <c r="I14" s="63">
        <f t="shared" si="15"/>
        <v>317.79243010963381</v>
      </c>
      <c r="J14" s="64">
        <v>314.14070000000004</v>
      </c>
      <c r="K14" s="65">
        <v>3.6517301096337853</v>
      </c>
      <c r="L14" s="60"/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T14" s="54" t="s">
        <v>2</v>
      </c>
    </row>
    <row r="15" spans="1:46" s="54" customFormat="1" ht="31.5">
      <c r="A15" s="61" t="s">
        <v>107</v>
      </c>
      <c r="B15" s="62" t="s">
        <v>108</v>
      </c>
      <c r="C15" s="63">
        <f t="shared" si="3"/>
        <v>123.85385037642452</v>
      </c>
      <c r="D15" s="64">
        <v>6.3225800000000003</v>
      </c>
      <c r="E15" s="65">
        <v>117.53127037642452</v>
      </c>
      <c r="F15" s="63">
        <f t="shared" si="14"/>
        <v>173.79642575673418</v>
      </c>
      <c r="G15" s="64">
        <v>6.1591400000000007</v>
      </c>
      <c r="H15" s="65">
        <v>167.63728575673417</v>
      </c>
      <c r="I15" s="63">
        <f t="shared" si="15"/>
        <v>415.94027932848076</v>
      </c>
      <c r="J15" s="64">
        <v>158.73788000000002</v>
      </c>
      <c r="K15" s="65">
        <v>257.20239932848074</v>
      </c>
      <c r="L15" s="60"/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T15" s="54" t="s">
        <v>2</v>
      </c>
    </row>
    <row r="16" spans="1:46" s="54" customFormat="1">
      <c r="A16" s="61" t="s">
        <v>109</v>
      </c>
      <c r="B16" s="62" t="s">
        <v>110</v>
      </c>
      <c r="C16" s="63">
        <f t="shared" si="3"/>
        <v>81.163370997095114</v>
      </c>
      <c r="D16" s="64">
        <v>2.12677</v>
      </c>
      <c r="E16" s="65">
        <v>79.036600997095121</v>
      </c>
      <c r="F16" s="63">
        <f t="shared" si="14"/>
        <v>85.2968015167435</v>
      </c>
      <c r="G16" s="64">
        <v>3.2519999999999998</v>
      </c>
      <c r="H16" s="65">
        <v>82.044801516743505</v>
      </c>
      <c r="I16" s="63">
        <f t="shared" si="15"/>
        <v>145.84150185423209</v>
      </c>
      <c r="J16" s="64">
        <v>58.330150000000003</v>
      </c>
      <c r="K16" s="65">
        <v>87.511351854232075</v>
      </c>
      <c r="L16" s="60"/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T16" s="54" t="s">
        <v>2</v>
      </c>
    </row>
    <row r="17" spans="1:46" s="54" customFormat="1" ht="31.5">
      <c r="A17" s="61" t="s">
        <v>111</v>
      </c>
      <c r="B17" s="62" t="s">
        <v>112</v>
      </c>
      <c r="C17" s="63">
        <f>D17+E17</f>
        <v>1684.7019146778794</v>
      </c>
      <c r="D17" s="67">
        <f>SUM(D18:D23)</f>
        <v>1220.9370699999954</v>
      </c>
      <c r="E17" s="68">
        <f>SUM(E18:E23)</f>
        <v>463.76484467788401</v>
      </c>
      <c r="F17" s="63">
        <f>G17+H17</f>
        <v>458.15164667346346</v>
      </c>
      <c r="G17" s="67">
        <f>SUM(G18:G23)</f>
        <v>109.91126000000075</v>
      </c>
      <c r="H17" s="68">
        <f>SUM(H18:H23)</f>
        <v>348.24038667346269</v>
      </c>
      <c r="I17" s="63">
        <f>J17+K17</f>
        <v>1636.0535480683752</v>
      </c>
      <c r="J17" s="67">
        <f>SUM(J18:J23)</f>
        <v>1260.7147399999651</v>
      </c>
      <c r="K17" s="68">
        <f>SUM(K18:K23)</f>
        <v>375.33880806841</v>
      </c>
      <c r="L17" s="60"/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T17" s="54" t="s">
        <v>2</v>
      </c>
    </row>
    <row r="18" spans="1:46" s="54" customFormat="1">
      <c r="A18" s="61" t="s">
        <v>113</v>
      </c>
      <c r="B18" s="66" t="s">
        <v>114</v>
      </c>
      <c r="C18" s="69">
        <f t="shared" si="3"/>
        <v>723.13814954261022</v>
      </c>
      <c r="D18" s="64">
        <v>702.63104999999996</v>
      </c>
      <c r="E18" s="65">
        <v>20.507099542610295</v>
      </c>
      <c r="F18" s="69">
        <f t="shared" ref="F18:F23" si="16">G18+H18</f>
        <v>19.225789887620323</v>
      </c>
      <c r="G18" s="64">
        <v>0.85430000000000728</v>
      </c>
      <c r="H18" s="65">
        <v>18.371489887620317</v>
      </c>
      <c r="I18" s="69">
        <f t="shared" ref="I18:I23" si="17">J18+K18</f>
        <v>891.65453944270689</v>
      </c>
      <c r="J18" s="64">
        <v>875.93576000000007</v>
      </c>
      <c r="K18" s="65">
        <v>15.718779442706824</v>
      </c>
      <c r="L18" s="60"/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</row>
    <row r="19" spans="1:46" s="54" customFormat="1">
      <c r="A19" s="61" t="s">
        <v>115</v>
      </c>
      <c r="B19" s="66" t="s">
        <v>116</v>
      </c>
      <c r="C19" s="69">
        <f t="shared" si="3"/>
        <v>24.829574329350947</v>
      </c>
      <c r="D19" s="64">
        <v>22.742060000000002</v>
      </c>
      <c r="E19" s="65">
        <v>2.0875143293509471</v>
      </c>
      <c r="F19" s="69">
        <f t="shared" si="16"/>
        <v>2.1213457926914976</v>
      </c>
      <c r="G19" s="64">
        <v>3.9869999999999996E-2</v>
      </c>
      <c r="H19" s="65">
        <v>2.0814757926914975</v>
      </c>
      <c r="I19" s="69">
        <f t="shared" si="17"/>
        <v>6.0964617057084176</v>
      </c>
      <c r="J19" s="64">
        <v>3.4757700000000002</v>
      </c>
      <c r="K19" s="65">
        <v>2.6206917057084174</v>
      </c>
      <c r="L19" s="60"/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</row>
    <row r="20" spans="1:46" s="54" customFormat="1">
      <c r="A20" s="61" t="s">
        <v>117</v>
      </c>
      <c r="B20" s="66" t="s">
        <v>118</v>
      </c>
      <c r="C20" s="69">
        <f t="shared" si="3"/>
        <v>12.671782203127137</v>
      </c>
      <c r="D20" s="64">
        <v>0.6468799999999999</v>
      </c>
      <c r="E20" s="65">
        <v>12.024902203127137</v>
      </c>
      <c r="F20" s="69">
        <f t="shared" si="16"/>
        <v>16.2546480029179</v>
      </c>
      <c r="G20" s="64">
        <v>1.2162999999999997</v>
      </c>
      <c r="H20" s="65">
        <v>15.0383480029179</v>
      </c>
      <c r="I20" s="69">
        <f t="shared" si="17"/>
        <v>35.587113954681236</v>
      </c>
      <c r="J20" s="64">
        <v>16.565710000000003</v>
      </c>
      <c r="K20" s="65">
        <v>19.021403954681233</v>
      </c>
      <c r="L20" s="60"/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</row>
    <row r="21" spans="1:46" s="54" customFormat="1">
      <c r="A21" s="61" t="s">
        <v>119</v>
      </c>
      <c r="B21" s="66" t="s">
        <v>120</v>
      </c>
      <c r="C21" s="69">
        <f t="shared" si="3"/>
        <v>380.18629989685195</v>
      </c>
      <c r="D21" s="64">
        <v>375.71758</v>
      </c>
      <c r="E21" s="65">
        <v>4.4687198968519697</v>
      </c>
      <c r="F21" s="69">
        <f t="shared" si="16"/>
        <v>7.8685587574812663</v>
      </c>
      <c r="G21" s="64">
        <v>3.1360999999999999</v>
      </c>
      <c r="H21" s="65">
        <v>4.7324587574812664</v>
      </c>
      <c r="I21" s="69">
        <f t="shared" si="17"/>
        <v>70.676828028504403</v>
      </c>
      <c r="J21" s="64">
        <v>65.66452000000001</v>
      </c>
      <c r="K21" s="65">
        <v>5.0123080285043926</v>
      </c>
      <c r="L21" s="60"/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</row>
    <row r="22" spans="1:46" s="54" customFormat="1">
      <c r="A22" s="61" t="s">
        <v>121</v>
      </c>
      <c r="B22" s="66" t="s">
        <v>122</v>
      </c>
      <c r="C22" s="69">
        <f t="shared" si="3"/>
        <v>264.62927295128151</v>
      </c>
      <c r="D22" s="64">
        <v>0</v>
      </c>
      <c r="E22" s="65">
        <v>264.62927295128151</v>
      </c>
      <c r="F22" s="69">
        <f t="shared" si="16"/>
        <v>175.1396281682531</v>
      </c>
      <c r="G22" s="64">
        <v>0</v>
      </c>
      <c r="H22" s="65">
        <v>175.1396281682531</v>
      </c>
      <c r="I22" s="69">
        <f t="shared" si="17"/>
        <v>186.92819543204237</v>
      </c>
      <c r="J22" s="64">
        <v>0</v>
      </c>
      <c r="K22" s="65">
        <v>186.92819543204237</v>
      </c>
      <c r="L22" s="60"/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</row>
    <row r="23" spans="1:46" s="54" customFormat="1">
      <c r="A23" s="61" t="s">
        <v>123</v>
      </c>
      <c r="B23" s="66" t="s">
        <v>124</v>
      </c>
      <c r="C23" s="69">
        <f t="shared" si="3"/>
        <v>279.24683575465758</v>
      </c>
      <c r="D23" s="64">
        <v>119.19949999999545</v>
      </c>
      <c r="E23" s="65">
        <v>160.04733575466213</v>
      </c>
      <c r="F23" s="69">
        <f t="shared" si="16"/>
        <v>237.5416760644994</v>
      </c>
      <c r="G23" s="64">
        <v>104.66469000000075</v>
      </c>
      <c r="H23" s="65">
        <v>132.87698606449865</v>
      </c>
      <c r="I23" s="69">
        <f t="shared" si="17"/>
        <v>445.11040950473171</v>
      </c>
      <c r="J23" s="64">
        <v>299.07297999996501</v>
      </c>
      <c r="K23" s="65">
        <v>146.03742950476672</v>
      </c>
      <c r="L23" s="60"/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</row>
    <row r="24" spans="1:46" s="54" customFormat="1">
      <c r="A24" s="61" t="s">
        <v>125</v>
      </c>
      <c r="B24" s="62" t="s">
        <v>126</v>
      </c>
      <c r="C24" s="86">
        <f>C25+C26+C27+C28</f>
        <v>2181.7613387182059</v>
      </c>
      <c r="D24" s="67">
        <f t="shared" ref="D24:E24" si="18">D25+D26+D27+D28</f>
        <v>1534.1583016188983</v>
      </c>
      <c r="E24" s="68">
        <f t="shared" si="18"/>
        <v>647.6030370993077</v>
      </c>
      <c r="F24" s="86">
        <f>F25+F26+F27+F28</f>
        <v>339.7424464120121</v>
      </c>
      <c r="G24" s="67">
        <f t="shared" ref="G24:H24" si="19">G25+G26+G27+G28</f>
        <v>281.006425816655</v>
      </c>
      <c r="H24" s="68">
        <f t="shared" si="19"/>
        <v>58.73602059535709</v>
      </c>
      <c r="I24" s="86">
        <f>I25+I26+I27+I28</f>
        <v>712.16671218755891</v>
      </c>
      <c r="J24" s="67">
        <f t="shared" ref="J24:K24" si="20">J25+J26+J27+J28</f>
        <v>487.99209357022823</v>
      </c>
      <c r="K24" s="68">
        <f t="shared" si="20"/>
        <v>224.17461861733059</v>
      </c>
      <c r="L24" s="60"/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T24" s="54" t="s">
        <v>2</v>
      </c>
    </row>
    <row r="25" spans="1:46" s="54" customFormat="1">
      <c r="A25" s="61" t="s">
        <v>127</v>
      </c>
      <c r="B25" s="62" t="s">
        <v>6</v>
      </c>
      <c r="C25" s="63">
        <f t="shared" si="3"/>
        <v>18.70796985436748</v>
      </c>
      <c r="D25" s="64">
        <v>0.44500910989057985</v>
      </c>
      <c r="E25" s="65">
        <v>18.262960744476899</v>
      </c>
      <c r="F25" s="63">
        <f t="shared" ref="F25:F28" si="21">G25+H25</f>
        <v>0.68185539765060976</v>
      </c>
      <c r="G25" s="64">
        <v>0.52355528089977232</v>
      </c>
      <c r="H25" s="65">
        <v>0.15830011675083747</v>
      </c>
      <c r="I25" s="63">
        <f t="shared" ref="I25:I28" si="22">J25+K25</f>
        <v>0.5066490461367551</v>
      </c>
      <c r="J25" s="64">
        <v>0.31970514067235462</v>
      </c>
      <c r="K25" s="65">
        <v>0.18694390546440051</v>
      </c>
      <c r="L25" s="60"/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T25" s="54" t="s">
        <v>2</v>
      </c>
    </row>
    <row r="26" spans="1:46" s="54" customFormat="1" ht="15.75" customHeight="1">
      <c r="A26" s="61" t="s">
        <v>128</v>
      </c>
      <c r="B26" s="62" t="s">
        <v>129</v>
      </c>
      <c r="C26" s="63">
        <f t="shared" si="3"/>
        <v>0</v>
      </c>
      <c r="D26" s="64">
        <v>0</v>
      </c>
      <c r="E26" s="65">
        <v>0</v>
      </c>
      <c r="F26" s="63">
        <f t="shared" si="21"/>
        <v>0</v>
      </c>
      <c r="G26" s="64">
        <v>0</v>
      </c>
      <c r="H26" s="65">
        <v>0</v>
      </c>
      <c r="I26" s="63">
        <f t="shared" si="22"/>
        <v>0</v>
      </c>
      <c r="J26" s="64">
        <v>0</v>
      </c>
      <c r="K26" s="65">
        <v>0</v>
      </c>
      <c r="L26" s="60"/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T26" s="54" t="s">
        <v>2</v>
      </c>
    </row>
    <row r="27" spans="1:46" s="54" customFormat="1">
      <c r="A27" s="61" t="s">
        <v>130</v>
      </c>
      <c r="B27" s="62" t="s">
        <v>7</v>
      </c>
      <c r="C27" s="63">
        <f t="shared" si="3"/>
        <v>2085.2503876911519</v>
      </c>
      <c r="D27" s="64">
        <v>1460.2104366147514</v>
      </c>
      <c r="E27" s="65">
        <v>625.0399510764006</v>
      </c>
      <c r="F27" s="63">
        <f t="shared" si="21"/>
        <v>245.54574176919584</v>
      </c>
      <c r="G27" s="64">
        <v>193.52059721443658</v>
      </c>
      <c r="H27" s="65">
        <v>52.025144554759251</v>
      </c>
      <c r="I27" s="63">
        <f t="shared" si="22"/>
        <v>619.2211755059102</v>
      </c>
      <c r="J27" s="64">
        <v>398.45216756422712</v>
      </c>
      <c r="K27" s="65">
        <v>220.76900794168301</v>
      </c>
      <c r="L27" s="60"/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T27" s="54" t="s">
        <v>2</v>
      </c>
    </row>
    <row r="28" spans="1:46" s="84" customFormat="1" ht="32.25" thickBot="1">
      <c r="A28" s="70" t="s">
        <v>131</v>
      </c>
      <c r="B28" s="71" t="s">
        <v>8</v>
      </c>
      <c r="C28" s="85">
        <f>D28+E28</f>
        <v>77.802981172686543</v>
      </c>
      <c r="D28" s="72">
        <v>73.502855894256356</v>
      </c>
      <c r="E28" s="87">
        <v>4.3001252784301798</v>
      </c>
      <c r="F28" s="85">
        <f t="shared" si="21"/>
        <v>93.514849245165621</v>
      </c>
      <c r="G28" s="72">
        <v>86.962273321318619</v>
      </c>
      <c r="H28" s="87">
        <v>6.5525759238470052</v>
      </c>
      <c r="I28" s="85">
        <f t="shared" si="22"/>
        <v>92.438887635511918</v>
      </c>
      <c r="J28" s="72">
        <v>89.220220865328741</v>
      </c>
      <c r="K28" s="87">
        <v>3.2186667701831828</v>
      </c>
      <c r="L28" s="83"/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T28" s="84" t="s">
        <v>2</v>
      </c>
    </row>
    <row r="29" spans="1:46">
      <c r="E29" s="46" t="s">
        <v>132</v>
      </c>
    </row>
    <row r="31" spans="1:46" hidden="1"/>
    <row r="32" spans="1:46" hidden="1"/>
    <row r="33" spans="2:9" hidden="1"/>
    <row r="34" spans="2:9" hidden="1"/>
    <row r="35" spans="2:9" hidden="1"/>
    <row r="38" spans="2:9" ht="44.25" customHeight="1">
      <c r="B38" s="274" t="s">
        <v>142</v>
      </c>
      <c r="C38" s="274"/>
      <c r="D38" s="74"/>
      <c r="E38" s="74"/>
      <c r="F38" s="75" t="s">
        <v>133</v>
      </c>
      <c r="G38" s="76"/>
      <c r="H38" s="77"/>
      <c r="I38" s="77" t="s">
        <v>86</v>
      </c>
    </row>
    <row r="39" spans="2:9">
      <c r="E39" s="78"/>
      <c r="F39" s="78"/>
    </row>
    <row r="40" spans="2:9">
      <c r="E40" s="79"/>
      <c r="F40" s="78"/>
      <c r="H40" s="80"/>
      <c r="I40" s="80"/>
    </row>
    <row r="41" spans="2:9">
      <c r="B41" s="275" t="s">
        <v>134</v>
      </c>
      <c r="C41" s="275"/>
      <c r="D41" s="74"/>
      <c r="E41" s="81"/>
      <c r="F41" s="74"/>
      <c r="G41" s="81"/>
      <c r="H41" s="81"/>
      <c r="I41" s="81"/>
    </row>
    <row r="42" spans="2:9">
      <c r="B42" s="47" t="s">
        <v>135</v>
      </c>
    </row>
  </sheetData>
  <mergeCells count="3">
    <mergeCell ref="B2:K2"/>
    <mergeCell ref="B38:C38"/>
    <mergeCell ref="B41:C4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7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AL43"/>
  <sheetViews>
    <sheetView topLeftCell="A7" zoomScale="80" zoomScaleNormal="80" workbookViewId="0">
      <pane xSplit="2" ySplit="10" topLeftCell="C17" activePane="bottomRight" state="frozen"/>
      <selection activeCell="A7" sqref="A7"/>
      <selection pane="topRight" activeCell="C7" sqref="C7"/>
      <selection pane="bottomLeft" activeCell="A17" sqref="A17"/>
      <selection pane="bottomRight" activeCell="I20" sqref="I20"/>
    </sheetView>
  </sheetViews>
  <sheetFormatPr defaultColWidth="1.42578125" defaultRowHeight="15.75"/>
  <cols>
    <col min="1" max="1" width="6" style="91" customWidth="1"/>
    <col min="2" max="2" width="56.5703125" style="91" customWidth="1"/>
    <col min="3" max="3" width="14.5703125" style="91" customWidth="1"/>
    <col min="4" max="6" width="14.7109375" style="91" customWidth="1"/>
    <col min="7" max="7" width="12.85546875" style="91" customWidth="1"/>
    <col min="8" max="8" width="12" style="91" customWidth="1"/>
    <col min="9" max="9" width="22.7109375" style="91" customWidth="1"/>
    <col min="10" max="10" width="23.5703125" style="91" customWidth="1"/>
    <col min="11" max="177" width="22.7109375" style="91" customWidth="1"/>
    <col min="178" max="16384" width="1.42578125" style="91"/>
  </cols>
  <sheetData>
    <row r="1" spans="1:6" s="88" customFormat="1" ht="11.25">
      <c r="F1" s="88" t="s">
        <v>9</v>
      </c>
    </row>
    <row r="2" spans="1:6" s="88" customFormat="1" ht="11.25">
      <c r="F2" s="88" t="s">
        <v>150</v>
      </c>
    </row>
    <row r="3" spans="1:6" s="88" customFormat="1" ht="11.25">
      <c r="F3" s="88" t="s">
        <v>151</v>
      </c>
    </row>
    <row r="4" spans="1:6" s="88" customFormat="1" ht="11.25">
      <c r="F4" s="88" t="s">
        <v>152</v>
      </c>
    </row>
    <row r="5" spans="1:6" s="89" customFormat="1" ht="11.25">
      <c r="F5" s="88" t="s">
        <v>153</v>
      </c>
    </row>
    <row r="6" spans="1:6" s="89" customFormat="1" ht="11.25">
      <c r="F6" s="90" t="s">
        <v>154</v>
      </c>
    </row>
    <row r="9" spans="1:6" s="92" customFormat="1" ht="18.75">
      <c r="A9" s="218" t="s">
        <v>158</v>
      </c>
      <c r="B9" s="218"/>
      <c r="C9" s="218"/>
      <c r="D9" s="218"/>
      <c r="E9" s="218"/>
      <c r="F9" s="218"/>
    </row>
    <row r="10" spans="1:6" s="92" customFormat="1" ht="18.75">
      <c r="A10" s="218" t="s">
        <v>159</v>
      </c>
      <c r="B10" s="218"/>
      <c r="C10" s="218"/>
      <c r="D10" s="218"/>
      <c r="E10" s="218"/>
      <c r="F10" s="218"/>
    </row>
    <row r="11" spans="1:6" s="92" customFormat="1" ht="37.5" customHeight="1">
      <c r="A11" s="219" t="s">
        <v>177</v>
      </c>
      <c r="B11" s="219"/>
      <c r="C11" s="219"/>
      <c r="D11" s="219"/>
      <c r="E11" s="219"/>
      <c r="F11" s="219"/>
    </row>
    <row r="14" spans="1:6" ht="63.75" customHeight="1">
      <c r="A14" s="220" t="s">
        <v>63</v>
      </c>
      <c r="B14" s="221" t="s">
        <v>12</v>
      </c>
      <c r="C14" s="222" t="s">
        <v>160</v>
      </c>
      <c r="D14" s="222"/>
      <c r="E14" s="222"/>
      <c r="F14" s="220" t="s">
        <v>161</v>
      </c>
    </row>
    <row r="15" spans="1:6" ht="63">
      <c r="A15" s="220"/>
      <c r="B15" s="221"/>
      <c r="C15" s="94" t="s">
        <v>77</v>
      </c>
      <c r="D15" s="94" t="s">
        <v>162</v>
      </c>
      <c r="E15" s="94" t="s">
        <v>163</v>
      </c>
      <c r="F15" s="220"/>
    </row>
    <row r="16" spans="1:6">
      <c r="A16" s="93">
        <v>1</v>
      </c>
      <c r="B16" s="93">
        <v>2</v>
      </c>
      <c r="C16" s="93">
        <v>3</v>
      </c>
      <c r="D16" s="93">
        <v>4</v>
      </c>
      <c r="E16" s="93">
        <v>5</v>
      </c>
      <c r="F16" s="93">
        <v>6</v>
      </c>
    </row>
    <row r="17" spans="1:38" ht="48" customHeight="1">
      <c r="A17" s="95" t="s">
        <v>18</v>
      </c>
      <c r="B17" s="96" t="s">
        <v>164</v>
      </c>
      <c r="C17" s="100">
        <v>10123868.650397936</v>
      </c>
      <c r="D17" s="100" t="e">
        <f>#REF!</f>
        <v>#REF!</v>
      </c>
      <c r="E17" s="100" t="e">
        <f>#REF!</f>
        <v>#REF!</v>
      </c>
      <c r="F17" s="100" t="e">
        <f>C17/D17</f>
        <v>#REF!</v>
      </c>
      <c r="H17" s="101" t="e">
        <f>C17-пр2_2018!D8</f>
        <v>#REF!</v>
      </c>
      <c r="I17" s="101" t="e">
        <f>D17-пр2_2018!E8</f>
        <v>#REF!</v>
      </c>
      <c r="J17" s="101" t="e">
        <f>E17-пр2_2018!F8</f>
        <v>#REF!</v>
      </c>
      <c r="K17" s="101" t="e">
        <f>F17-пр2_2018!G8</f>
        <v>#REF!</v>
      </c>
      <c r="AL17" s="97"/>
    </row>
    <row r="18" spans="1:38" ht="48" customHeight="1">
      <c r="A18" s="98" t="s">
        <v>19</v>
      </c>
      <c r="B18" s="96" t="s">
        <v>165</v>
      </c>
      <c r="C18" s="100">
        <v>18147766.509739667</v>
      </c>
      <c r="D18" s="100" t="e">
        <f>D17</f>
        <v>#REF!</v>
      </c>
      <c r="E18" s="100" t="e">
        <f>E17</f>
        <v>#REF!</v>
      </c>
      <c r="F18" s="100" t="e">
        <f>C18/D18</f>
        <v>#REF!</v>
      </c>
      <c r="H18" s="101" t="e">
        <f>C18-пр2_2018!D9</f>
        <v>#REF!</v>
      </c>
      <c r="I18" s="101" t="e">
        <f>D18-пр2_2018!E9</f>
        <v>#REF!</v>
      </c>
      <c r="J18" s="101" t="e">
        <f>E18-пр2_2018!F9</f>
        <v>#REF!</v>
      </c>
      <c r="K18" s="101" t="e">
        <f>F18-пр2_2018!G9</f>
        <v>#REF!</v>
      </c>
    </row>
    <row r="19" spans="1:38" ht="86.25" customHeight="1">
      <c r="A19" s="99" t="s">
        <v>81</v>
      </c>
      <c r="B19" s="96" t="s">
        <v>166</v>
      </c>
      <c r="C19" s="100" t="e">
        <f>D19*F19</f>
        <v>#REF!</v>
      </c>
      <c r="D19" s="93">
        <v>2341</v>
      </c>
      <c r="E19" s="93">
        <v>26950.14</v>
      </c>
      <c r="F19" s="100" t="e">
        <f>F18</f>
        <v>#REF!</v>
      </c>
      <c r="H19" s="101" t="e">
        <f>D19-#REF!-#REF!</f>
        <v>#REF!</v>
      </c>
      <c r="I19" s="101" t="e">
        <f>E19-#REF!-#REF!</f>
        <v>#REF!</v>
      </c>
    </row>
    <row r="20" spans="1:38" ht="86.25" customHeight="1">
      <c r="A20" s="99" t="s">
        <v>167</v>
      </c>
      <c r="B20" s="96" t="s">
        <v>168</v>
      </c>
      <c r="C20" s="110" t="e">
        <f>C18-C19</f>
        <v>#REF!</v>
      </c>
      <c r="D20" s="110" t="e">
        <f>D18-D19</f>
        <v>#REF!</v>
      </c>
      <c r="E20" s="110" t="e">
        <f>E18-E19</f>
        <v>#REF!</v>
      </c>
      <c r="F20" s="100" t="e">
        <f>C20/D20</f>
        <v>#REF!</v>
      </c>
    </row>
    <row r="24" spans="1:38" ht="39.75" customHeight="1">
      <c r="A24" s="217" t="s">
        <v>142</v>
      </c>
      <c r="B24" s="217"/>
      <c r="C24" s="217"/>
      <c r="D24" s="73" t="s">
        <v>75</v>
      </c>
      <c r="E24" s="7"/>
      <c r="F24" s="40" t="s">
        <v>86</v>
      </c>
    </row>
    <row r="25" spans="1:38" ht="37.5" customHeight="1"/>
    <row r="26" spans="1:38">
      <c r="C26" s="91" t="str">
        <f>C15</f>
        <v>Расходы по каждому мероприятию (руб.)</v>
      </c>
      <c r="J26" s="91" t="s">
        <v>176</v>
      </c>
    </row>
    <row r="27" spans="1:38" ht="33.75" customHeight="1">
      <c r="C27" s="102" t="s">
        <v>148</v>
      </c>
      <c r="D27" s="102" t="s">
        <v>174</v>
      </c>
      <c r="E27" s="102" t="s">
        <v>175</v>
      </c>
      <c r="G27" s="102" t="s">
        <v>174</v>
      </c>
      <c r="H27" s="102" t="s">
        <v>175</v>
      </c>
    </row>
    <row r="28" spans="1:38" ht="31.5">
      <c r="A28" s="104" t="s">
        <v>18</v>
      </c>
      <c r="B28" s="104" t="s">
        <v>164</v>
      </c>
      <c r="C28" s="108">
        <v>6755913.9489993304</v>
      </c>
      <c r="D28" s="108">
        <v>7052131.25</v>
      </c>
      <c r="E28" s="108">
        <v>7409918.2251500003</v>
      </c>
      <c r="G28" s="93"/>
      <c r="H28" s="93"/>
    </row>
    <row r="29" spans="1:38" ht="38.25" customHeight="1">
      <c r="A29" s="105" t="s">
        <v>19</v>
      </c>
      <c r="B29" s="104" t="s">
        <v>165</v>
      </c>
      <c r="C29" s="108">
        <v>19424318.0510002</v>
      </c>
      <c r="D29" s="109">
        <v>22324548.75</v>
      </c>
      <c r="E29" s="109">
        <v>6701315.5857043508</v>
      </c>
      <c r="G29" s="103">
        <f>D29/$D$29</f>
        <v>1</v>
      </c>
      <c r="H29" s="103">
        <f>E29/$E$29</f>
        <v>1</v>
      </c>
      <c r="J29" s="106">
        <f>J30+J34</f>
        <v>11757.5</v>
      </c>
      <c r="K29" s="106"/>
    </row>
    <row r="30" spans="1:38" ht="78" customHeight="1">
      <c r="A30" s="105" t="s">
        <v>81</v>
      </c>
      <c r="B30" s="104" t="s">
        <v>169</v>
      </c>
      <c r="C30" s="108" t="s">
        <v>71</v>
      </c>
      <c r="D30" s="109">
        <v>18104038.38373965</v>
      </c>
      <c r="E30" s="109">
        <v>2266679.3638689923</v>
      </c>
      <c r="G30" s="103">
        <f>D30/$D$29</f>
        <v>0.81094756209751606</v>
      </c>
      <c r="H30" s="103">
        <f>E30/$E$29</f>
        <v>0.33824393656439772</v>
      </c>
      <c r="J30" s="106">
        <v>1251.83</v>
      </c>
      <c r="K30" s="107">
        <f>J30/J29</f>
        <v>0.10647076334254731</v>
      </c>
    </row>
    <row r="31" spans="1:38" ht="38.25" customHeight="1">
      <c r="A31" s="104"/>
      <c r="B31" s="104" t="s">
        <v>170</v>
      </c>
      <c r="C31" s="108"/>
      <c r="D31" s="108"/>
      <c r="E31" s="108"/>
      <c r="G31" s="93"/>
      <c r="H31" s="93"/>
      <c r="J31" s="106"/>
      <c r="K31" s="106"/>
    </row>
    <row r="32" spans="1:38" ht="38.25" customHeight="1">
      <c r="A32" s="104" t="s">
        <v>82</v>
      </c>
      <c r="B32" s="104" t="s">
        <v>171</v>
      </c>
      <c r="C32" s="108" t="s">
        <v>71</v>
      </c>
      <c r="D32" s="108">
        <v>12456153.465386385</v>
      </c>
      <c r="E32" s="108">
        <v>1559547.4012326079</v>
      </c>
      <c r="G32" s="93"/>
      <c r="H32" s="93"/>
      <c r="J32" s="106"/>
      <c r="K32" s="106"/>
    </row>
    <row r="33" spans="1:11" ht="38.25" customHeight="1">
      <c r="A33" s="104" t="s">
        <v>83</v>
      </c>
      <c r="B33" s="104" t="s">
        <v>172</v>
      </c>
      <c r="C33" s="108" t="s">
        <v>71</v>
      </c>
      <c r="D33" s="108">
        <v>5647884.9183532661</v>
      </c>
      <c r="E33" s="108">
        <v>707131.96263638441</v>
      </c>
      <c r="G33" s="93"/>
      <c r="H33" s="93"/>
      <c r="J33" s="106"/>
      <c r="K33" s="106"/>
    </row>
    <row r="34" spans="1:11" ht="71.25" customHeight="1">
      <c r="A34" s="105" t="s">
        <v>167</v>
      </c>
      <c r="B34" s="104" t="s">
        <v>173</v>
      </c>
      <c r="C34" s="108" t="s">
        <v>71</v>
      </c>
      <c r="D34" s="109">
        <v>4220510.3662603488</v>
      </c>
      <c r="E34" s="109">
        <v>4434636.221835359</v>
      </c>
      <c r="G34" s="103">
        <f>D34/$D$29</f>
        <v>0.18905243790248386</v>
      </c>
      <c r="H34" s="103">
        <f>E34/$E$29</f>
        <v>0.66175606343560234</v>
      </c>
      <c r="J34" s="106">
        <v>10505.67</v>
      </c>
      <c r="K34" s="107">
        <f>J34/J29</f>
        <v>0.89352923665745265</v>
      </c>
    </row>
    <row r="37" spans="1:11">
      <c r="C37" s="101">
        <v>0</v>
      </c>
      <c r="D37" s="101">
        <v>0</v>
      </c>
      <c r="E37" s="101">
        <v>0</v>
      </c>
    </row>
    <row r="38" spans="1:11">
      <c r="C38" s="101">
        <v>0</v>
      </c>
      <c r="D38" s="101">
        <v>0</v>
      </c>
      <c r="E38" s="101">
        <v>0</v>
      </c>
    </row>
    <row r="39" spans="1:11">
      <c r="C39" s="101"/>
      <c r="D39" s="101">
        <v>0</v>
      </c>
      <c r="E39" s="101">
        <v>0</v>
      </c>
    </row>
    <row r="40" spans="1:11">
      <c r="C40" s="101">
        <v>0</v>
      </c>
      <c r="D40" s="101">
        <v>0</v>
      </c>
      <c r="E40" s="101">
        <v>0</v>
      </c>
    </row>
    <row r="41" spans="1:11">
      <c r="C41" s="101"/>
      <c r="D41" s="101">
        <v>0</v>
      </c>
      <c r="E41" s="101">
        <v>0</v>
      </c>
    </row>
    <row r="42" spans="1:11">
      <c r="C42" s="101"/>
      <c r="D42" s="101">
        <v>0</v>
      </c>
      <c r="E42" s="101">
        <v>0</v>
      </c>
    </row>
    <row r="43" spans="1:11">
      <c r="C43" s="101"/>
      <c r="D43" s="101">
        <v>0</v>
      </c>
      <c r="E43" s="101">
        <v>0</v>
      </c>
    </row>
  </sheetData>
  <mergeCells count="8">
    <mergeCell ref="A24:C24"/>
    <mergeCell ref="A9:F9"/>
    <mergeCell ref="A10:F10"/>
    <mergeCell ref="A11:F11"/>
    <mergeCell ref="A14:A15"/>
    <mergeCell ref="B14:B15"/>
    <mergeCell ref="C14:E14"/>
    <mergeCell ref="F14:F15"/>
  </mergeCells>
  <pageMargins left="0.78740157480314965" right="0.39370078740157483" top="0.39370078740157483" bottom="0.39370078740157483" header="0.27559055118110237" footer="0.27559055118110237"/>
  <pageSetup paperSize="9" scale="41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4"/>
  <sheetViews>
    <sheetView view="pageBreakPreview" zoomScale="70" zoomScaleNormal="70" zoomScaleSheetLayoutView="70" workbookViewId="0">
      <selection activeCell="A8" sqref="A8"/>
    </sheetView>
  </sheetViews>
  <sheetFormatPr defaultColWidth="1.42578125" defaultRowHeight="15.75"/>
  <cols>
    <col min="1" max="1" width="6" style="91" customWidth="1"/>
    <col min="2" max="2" width="54.5703125" style="91" customWidth="1"/>
    <col min="3" max="3" width="17.140625" style="91" customWidth="1"/>
    <col min="4" max="4" width="17.5703125" style="91" customWidth="1"/>
    <col min="5" max="5" width="13.7109375" style="91" customWidth="1"/>
    <col min="6" max="9" width="14.7109375" style="91" customWidth="1"/>
    <col min="10" max="15" width="12.7109375" style="91" customWidth="1"/>
    <col min="16" max="16384" width="1.42578125" style="91"/>
  </cols>
  <sheetData>
    <row r="1" spans="1:41" s="88" customFormat="1" ht="11.25">
      <c r="F1" s="88" t="s">
        <v>9</v>
      </c>
    </row>
    <row r="2" spans="1:41" s="88" customFormat="1" ht="11.25">
      <c r="F2" s="88" t="s">
        <v>150</v>
      </c>
    </row>
    <row r="3" spans="1:41" s="88" customFormat="1" ht="11.25">
      <c r="F3" s="88" t="s">
        <v>178</v>
      </c>
    </row>
    <row r="4" spans="1:41" s="88" customFormat="1" ht="11.25"/>
    <row r="5" spans="1:41" s="92" customFormat="1" ht="18.75">
      <c r="A5" s="218" t="s">
        <v>158</v>
      </c>
      <c r="B5" s="218"/>
      <c r="C5" s="218"/>
      <c r="D5" s="218"/>
      <c r="E5" s="218"/>
      <c r="F5" s="218"/>
      <c r="G5" s="117"/>
      <c r="H5" s="117"/>
      <c r="I5" s="117"/>
    </row>
    <row r="6" spans="1:41" s="92" customFormat="1" ht="18.75">
      <c r="A6" s="218" t="s">
        <v>159</v>
      </c>
      <c r="B6" s="218"/>
      <c r="C6" s="218"/>
      <c r="D6" s="218"/>
      <c r="E6" s="218"/>
      <c r="F6" s="218"/>
      <c r="G6" s="117"/>
      <c r="H6" s="117"/>
      <c r="I6" s="117"/>
    </row>
    <row r="7" spans="1:41" s="92" customFormat="1" ht="56.25" customHeight="1">
      <c r="A7" s="223" t="s">
        <v>210</v>
      </c>
      <c r="B7" s="223"/>
      <c r="C7" s="223"/>
      <c r="D7" s="223"/>
      <c r="E7" s="223"/>
      <c r="F7" s="223"/>
      <c r="G7" s="118"/>
      <c r="H7" s="118"/>
      <c r="I7" s="118"/>
    </row>
    <row r="10" spans="1:41" ht="43.5" customHeight="1">
      <c r="A10" s="220" t="s">
        <v>63</v>
      </c>
      <c r="B10" s="221" t="s">
        <v>12</v>
      </c>
      <c r="C10" s="220" t="s">
        <v>160</v>
      </c>
      <c r="D10" s="220"/>
      <c r="E10" s="220"/>
      <c r="F10" s="220" t="s">
        <v>161</v>
      </c>
      <c r="G10" s="120"/>
      <c r="H10" s="120"/>
      <c r="I10" s="120"/>
    </row>
    <row r="11" spans="1:41" ht="63">
      <c r="A11" s="220"/>
      <c r="B11" s="221"/>
      <c r="C11" s="113" t="s">
        <v>77</v>
      </c>
      <c r="D11" s="113" t="s">
        <v>162</v>
      </c>
      <c r="E11" s="113" t="s">
        <v>163</v>
      </c>
      <c r="F11" s="220"/>
      <c r="G11" s="120"/>
      <c r="H11" s="120"/>
      <c r="I11" s="120"/>
    </row>
    <row r="12" spans="1:41">
      <c r="A12" s="114">
        <v>1</v>
      </c>
      <c r="B12" s="114">
        <v>2</v>
      </c>
      <c r="C12" s="114">
        <v>3</v>
      </c>
      <c r="D12" s="114">
        <v>4</v>
      </c>
      <c r="E12" s="114">
        <v>5</v>
      </c>
      <c r="F12" s="114">
        <v>6</v>
      </c>
      <c r="G12" s="119"/>
      <c r="H12" s="119"/>
      <c r="I12" s="119"/>
    </row>
    <row r="13" spans="1:41" ht="35.25" customHeight="1">
      <c r="A13" s="95" t="s">
        <v>18</v>
      </c>
      <c r="B13" s="96" t="s">
        <v>164</v>
      </c>
      <c r="C13" s="100" t="s">
        <v>206</v>
      </c>
      <c r="D13" s="100" t="s">
        <v>206</v>
      </c>
      <c r="E13" s="100" t="s">
        <v>206</v>
      </c>
      <c r="F13" s="100" t="s">
        <v>206</v>
      </c>
      <c r="G13" s="111"/>
      <c r="H13" s="212"/>
      <c r="I13" s="212"/>
      <c r="J13" s="212"/>
      <c r="K13" s="212"/>
      <c r="AO13" s="97"/>
    </row>
    <row r="14" spans="1:41" ht="33.75" customHeight="1">
      <c r="A14" s="98" t="s">
        <v>19</v>
      </c>
      <c r="B14" s="96" t="s">
        <v>165</v>
      </c>
      <c r="C14" s="100" t="s">
        <v>206</v>
      </c>
      <c r="D14" s="100" t="s">
        <v>206</v>
      </c>
      <c r="E14" s="100" t="s">
        <v>206</v>
      </c>
      <c r="F14" s="100" t="s">
        <v>206</v>
      </c>
      <c r="G14" s="111"/>
      <c r="H14" s="212"/>
      <c r="I14" s="212"/>
      <c r="J14" s="212"/>
      <c r="K14" s="212"/>
    </row>
    <row r="15" spans="1:41" ht="128.25" customHeight="1">
      <c r="A15" s="99" t="s">
        <v>81</v>
      </c>
      <c r="B15" s="115" t="s">
        <v>179</v>
      </c>
      <c r="C15" s="100" t="s">
        <v>206</v>
      </c>
      <c r="D15" s="100" t="s">
        <v>206</v>
      </c>
      <c r="E15" s="100" t="s">
        <v>206</v>
      </c>
      <c r="F15" s="100" t="s">
        <v>206</v>
      </c>
      <c r="G15" s="112"/>
      <c r="H15" s="212"/>
      <c r="I15" s="212"/>
      <c r="J15" s="212"/>
      <c r="K15" s="212"/>
    </row>
    <row r="16" spans="1:41" ht="105" customHeight="1">
      <c r="A16" s="99" t="s">
        <v>167</v>
      </c>
      <c r="B16" s="115" t="s">
        <v>180</v>
      </c>
      <c r="C16" s="100" t="s">
        <v>206</v>
      </c>
      <c r="D16" s="100" t="s">
        <v>206</v>
      </c>
      <c r="E16" s="100" t="s">
        <v>206</v>
      </c>
      <c r="F16" s="100" t="s">
        <v>206</v>
      </c>
      <c r="G16" s="112"/>
      <c r="H16" s="212"/>
      <c r="I16" s="212"/>
      <c r="J16" s="212"/>
      <c r="K16" s="212"/>
    </row>
    <row r="18" spans="3:9">
      <c r="D18" s="116"/>
      <c r="E18" s="116"/>
    </row>
    <row r="19" spans="3:9">
      <c r="C19" s="116"/>
      <c r="D19" s="116"/>
      <c r="E19" s="116"/>
      <c r="F19" s="116"/>
      <c r="G19" s="116"/>
      <c r="H19" s="116"/>
      <c r="I19" s="116"/>
    </row>
    <row r="20" spans="3:9">
      <c r="C20" s="116"/>
      <c r="D20" s="116"/>
      <c r="E20" s="116"/>
      <c r="F20" s="116"/>
      <c r="G20" s="116"/>
      <c r="H20" s="116"/>
      <c r="I20" s="116"/>
    </row>
    <row r="21" spans="3:9">
      <c r="C21" s="116"/>
      <c r="D21" s="116"/>
      <c r="E21" s="116"/>
      <c r="F21" s="116"/>
      <c r="G21" s="116"/>
      <c r="H21" s="116"/>
      <c r="I21" s="116"/>
    </row>
    <row r="22" spans="3:9">
      <c r="C22" s="116"/>
      <c r="D22" s="116"/>
      <c r="E22" s="116"/>
      <c r="F22" s="116"/>
      <c r="G22" s="116"/>
      <c r="H22" s="116"/>
      <c r="I22" s="116"/>
    </row>
    <row r="23" spans="3:9">
      <c r="C23" s="116"/>
      <c r="D23" s="116"/>
      <c r="E23" s="116"/>
      <c r="F23" s="116"/>
      <c r="G23" s="116"/>
      <c r="H23" s="116"/>
      <c r="I23" s="116"/>
    </row>
    <row r="24" spans="3:9">
      <c r="C24" s="116"/>
      <c r="D24" s="116"/>
      <c r="E24" s="116"/>
      <c r="F24" s="116"/>
      <c r="G24" s="116"/>
      <c r="H24" s="116"/>
      <c r="I24" s="116"/>
    </row>
  </sheetData>
  <mergeCells count="7">
    <mergeCell ref="A5:F5"/>
    <mergeCell ref="A6:F6"/>
    <mergeCell ref="A7:F7"/>
    <mergeCell ref="A10:A11"/>
    <mergeCell ref="B10:B11"/>
    <mergeCell ref="C10:E10"/>
    <mergeCell ref="F10:F11"/>
  </mergeCells>
  <pageMargins left="0.78740157480314965" right="0.39370078740157483" top="0.39370078740157483" bottom="0.39370078740157483" header="0.27559055118110237" footer="0.27559055118110237"/>
  <pageSetup paperSize="9" scale="65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3:U76"/>
  <sheetViews>
    <sheetView view="pageBreakPreview" zoomScale="70" zoomScaleNormal="70" zoomScaleSheetLayoutView="7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 activeCell="E11" sqref="E11"/>
    </sheetView>
  </sheetViews>
  <sheetFormatPr defaultColWidth="9.140625" defaultRowHeight="15"/>
  <cols>
    <col min="1" max="1" width="9.140625" style="7"/>
    <col min="2" max="2" width="10.28515625" style="7" customWidth="1"/>
    <col min="3" max="3" width="70.28515625" style="7" customWidth="1"/>
    <col min="4" max="6" width="20.42578125" style="7" customWidth="1"/>
    <col min="7" max="7" width="9.140625" style="7"/>
    <col min="8" max="8" width="9.140625" style="35"/>
    <col min="9" max="9" width="11.140625" style="35" bestFit="1" customWidth="1"/>
    <col min="10" max="10" width="9.140625" style="35"/>
    <col min="11" max="11" width="14.85546875" style="35" customWidth="1"/>
    <col min="12" max="12" width="7.7109375" style="35" customWidth="1"/>
    <col min="13" max="13" width="14" style="35" customWidth="1"/>
    <col min="14" max="14" width="9.140625" style="35"/>
    <col min="15" max="18" width="13.5703125" style="35" customWidth="1"/>
    <col min="19" max="16384" width="9.140625" style="7"/>
  </cols>
  <sheetData>
    <row r="3" spans="2:21" ht="18.75">
      <c r="B3" s="16"/>
    </row>
    <row r="4" spans="2:21" ht="18.75">
      <c r="B4" s="225" t="s">
        <v>25</v>
      </c>
      <c r="C4" s="225"/>
      <c r="D4" s="225"/>
      <c r="E4" s="225"/>
      <c r="F4" s="225"/>
    </row>
    <row r="5" spans="2:21" ht="80.25" customHeight="1">
      <c r="B5" s="215" t="s">
        <v>211</v>
      </c>
      <c r="C5" s="215"/>
      <c r="D5" s="215"/>
      <c r="E5" s="215"/>
      <c r="F5" s="215"/>
    </row>
    <row r="6" spans="2:21" ht="18.75">
      <c r="B6" s="16"/>
    </row>
    <row r="7" spans="2:21" ht="15.75" thickBot="1"/>
    <row r="8" spans="2:21" ht="91.5" customHeight="1">
      <c r="B8" s="17" t="s">
        <v>11</v>
      </c>
      <c r="C8" s="24" t="s">
        <v>26</v>
      </c>
      <c r="D8" s="17" t="s">
        <v>214</v>
      </c>
      <c r="E8" s="18" t="s">
        <v>59</v>
      </c>
      <c r="F8" s="19" t="s">
        <v>60</v>
      </c>
    </row>
    <row r="9" spans="2:21" ht="19.5" thickBot="1">
      <c r="B9" s="29">
        <v>1</v>
      </c>
      <c r="C9" s="30">
        <v>2</v>
      </c>
      <c r="D9" s="29">
        <v>3</v>
      </c>
      <c r="E9" s="31">
        <v>4</v>
      </c>
      <c r="F9" s="32">
        <v>5</v>
      </c>
      <c r="I9" s="126"/>
    </row>
    <row r="10" spans="2:21" ht="42.75" customHeight="1">
      <c r="B10" s="27" t="s">
        <v>18</v>
      </c>
      <c r="C10" s="28" t="s">
        <v>1</v>
      </c>
      <c r="D10" s="43">
        <v>0</v>
      </c>
      <c r="E10" s="43">
        <v>0</v>
      </c>
      <c r="F10" s="43">
        <v>0</v>
      </c>
      <c r="H10" s="213"/>
      <c r="I10" s="213"/>
      <c r="J10" s="213"/>
      <c r="K10" s="213"/>
      <c r="L10" s="213"/>
      <c r="M10" s="213"/>
      <c r="N10" s="213"/>
      <c r="O10" s="213"/>
      <c r="P10" s="213"/>
      <c r="Q10" s="127"/>
      <c r="R10" s="126"/>
      <c r="S10" s="39"/>
      <c r="T10" s="39"/>
      <c r="U10" s="39"/>
    </row>
    <row r="11" spans="2:21" ht="24" customHeight="1">
      <c r="B11" s="22" t="s">
        <v>27</v>
      </c>
      <c r="C11" s="25" t="s">
        <v>28</v>
      </c>
      <c r="D11" s="43">
        <v>0</v>
      </c>
      <c r="E11" s="43">
        <v>0</v>
      </c>
      <c r="F11" s="43">
        <v>0</v>
      </c>
      <c r="H11" s="213"/>
      <c r="I11" s="213"/>
      <c r="J11" s="213"/>
      <c r="K11" s="213"/>
      <c r="L11" s="213"/>
      <c r="M11" s="213"/>
      <c r="N11" s="213"/>
      <c r="O11" s="213"/>
      <c r="P11" s="213"/>
      <c r="Q11" s="128"/>
      <c r="R11" s="126"/>
      <c r="S11" s="39"/>
      <c r="T11" s="39"/>
      <c r="U11" s="39"/>
    </row>
    <row r="12" spans="2:21" ht="24" customHeight="1">
      <c r="B12" s="22" t="s">
        <v>29</v>
      </c>
      <c r="C12" s="25" t="s">
        <v>30</v>
      </c>
      <c r="D12" s="43">
        <v>0</v>
      </c>
      <c r="E12" s="43">
        <v>0</v>
      </c>
      <c r="F12" s="43">
        <v>0</v>
      </c>
      <c r="H12" s="213"/>
      <c r="I12" s="213"/>
      <c r="J12" s="213"/>
      <c r="K12" s="213"/>
      <c r="L12" s="213"/>
      <c r="M12" s="213"/>
      <c r="N12" s="213"/>
      <c r="O12" s="213"/>
      <c r="P12" s="213"/>
      <c r="Q12" s="128"/>
      <c r="R12" s="126"/>
      <c r="S12" s="39"/>
      <c r="T12" s="39"/>
      <c r="U12" s="39"/>
    </row>
    <row r="13" spans="2:21" ht="24" customHeight="1">
      <c r="B13" s="22" t="s">
        <v>31</v>
      </c>
      <c r="C13" s="25" t="s">
        <v>32</v>
      </c>
      <c r="D13" s="43">
        <v>0</v>
      </c>
      <c r="E13" s="43">
        <v>0</v>
      </c>
      <c r="F13" s="43">
        <v>0</v>
      </c>
      <c r="H13" s="213"/>
      <c r="I13" s="213"/>
      <c r="J13" s="213"/>
      <c r="K13" s="213"/>
      <c r="L13" s="213"/>
      <c r="M13" s="213"/>
      <c r="N13" s="213"/>
      <c r="O13" s="213"/>
      <c r="P13" s="213"/>
      <c r="Q13" s="128"/>
      <c r="R13" s="126"/>
      <c r="S13" s="39"/>
      <c r="T13" s="39"/>
      <c r="U13" s="39"/>
    </row>
    <row r="14" spans="2:21" ht="24" customHeight="1">
      <c r="B14" s="22" t="s">
        <v>33</v>
      </c>
      <c r="C14" s="25" t="s">
        <v>34</v>
      </c>
      <c r="D14" s="43">
        <v>0</v>
      </c>
      <c r="E14" s="43">
        <v>0</v>
      </c>
      <c r="F14" s="43">
        <v>0</v>
      </c>
      <c r="H14" s="213"/>
      <c r="I14" s="213"/>
      <c r="J14" s="213"/>
      <c r="K14" s="213"/>
      <c r="L14" s="213"/>
      <c r="M14" s="213"/>
      <c r="N14" s="213"/>
      <c r="O14" s="213"/>
      <c r="P14" s="213"/>
      <c r="Q14" s="128"/>
      <c r="R14" s="126"/>
      <c r="S14" s="39"/>
      <c r="T14" s="39"/>
      <c r="U14" s="39"/>
    </row>
    <row r="15" spans="2:21" ht="24" customHeight="1">
      <c r="B15" s="22" t="s">
        <v>35</v>
      </c>
      <c r="C15" s="25" t="s">
        <v>3</v>
      </c>
      <c r="D15" s="43">
        <v>0</v>
      </c>
      <c r="E15" s="43">
        <v>0</v>
      </c>
      <c r="F15" s="43">
        <v>0</v>
      </c>
      <c r="H15" s="213"/>
      <c r="I15" s="213"/>
      <c r="J15" s="213"/>
      <c r="K15" s="213"/>
      <c r="L15" s="213"/>
      <c r="M15" s="213"/>
      <c r="N15" s="213"/>
      <c r="O15" s="213"/>
      <c r="P15" s="213"/>
      <c r="Q15" s="130"/>
      <c r="R15" s="126"/>
      <c r="S15" s="39"/>
      <c r="T15" s="39"/>
      <c r="U15" s="39"/>
    </row>
    <row r="16" spans="2:21" ht="42.75" customHeight="1">
      <c r="B16" s="22" t="s">
        <v>36</v>
      </c>
      <c r="C16" s="25" t="s">
        <v>4</v>
      </c>
      <c r="D16" s="43">
        <v>0</v>
      </c>
      <c r="E16" s="43">
        <v>0</v>
      </c>
      <c r="F16" s="43">
        <v>0</v>
      </c>
      <c r="H16" s="213"/>
      <c r="I16" s="213"/>
      <c r="J16" s="213"/>
      <c r="K16" s="213"/>
      <c r="L16" s="213"/>
      <c r="M16" s="213"/>
      <c r="N16" s="213"/>
      <c r="O16" s="213"/>
      <c r="P16" s="213"/>
      <c r="Q16" s="128"/>
      <c r="R16" s="126"/>
      <c r="S16" s="39"/>
      <c r="T16" s="39"/>
      <c r="U16" s="39"/>
    </row>
    <row r="17" spans="2:21" ht="54.75" customHeight="1">
      <c r="B17" s="22" t="s">
        <v>37</v>
      </c>
      <c r="C17" s="25" t="s">
        <v>5</v>
      </c>
      <c r="D17" s="43">
        <v>0</v>
      </c>
      <c r="E17" s="43">
        <v>0</v>
      </c>
      <c r="F17" s="43">
        <v>0</v>
      </c>
      <c r="H17" s="213"/>
      <c r="I17" s="213"/>
      <c r="J17" s="213"/>
      <c r="K17" s="213"/>
      <c r="L17" s="213"/>
      <c r="M17" s="213"/>
      <c r="N17" s="213"/>
      <c r="O17" s="213"/>
      <c r="P17" s="213"/>
      <c r="Q17" s="128"/>
      <c r="R17" s="126"/>
      <c r="S17" s="39"/>
      <c r="T17" s="39"/>
      <c r="U17" s="39"/>
    </row>
    <row r="18" spans="2:21" ht="42.75" customHeight="1">
      <c r="B18" s="22" t="s">
        <v>38</v>
      </c>
      <c r="C18" s="25" t="s">
        <v>39</v>
      </c>
      <c r="D18" s="43">
        <v>0</v>
      </c>
      <c r="E18" s="43">
        <v>0</v>
      </c>
      <c r="F18" s="43">
        <v>0</v>
      </c>
      <c r="H18" s="213"/>
      <c r="I18" s="213"/>
      <c r="J18" s="213"/>
      <c r="K18" s="213"/>
      <c r="L18" s="213"/>
      <c r="M18" s="213"/>
      <c r="N18" s="213"/>
      <c r="O18" s="213"/>
      <c r="P18" s="213"/>
      <c r="Q18" s="130"/>
      <c r="R18" s="126"/>
      <c r="S18" s="39"/>
      <c r="T18" s="39"/>
      <c r="U18" s="39"/>
    </row>
    <row r="19" spans="2:21" ht="25.5" customHeight="1">
      <c r="B19" s="22" t="s">
        <v>40</v>
      </c>
      <c r="C19" s="25" t="s">
        <v>41</v>
      </c>
      <c r="D19" s="43">
        <v>0</v>
      </c>
      <c r="E19" s="43">
        <v>0</v>
      </c>
      <c r="F19" s="43">
        <v>0</v>
      </c>
      <c r="H19" s="213"/>
      <c r="I19" s="213"/>
      <c r="J19" s="213"/>
      <c r="K19" s="213"/>
      <c r="L19" s="213"/>
      <c r="M19" s="213"/>
      <c r="N19" s="213"/>
      <c r="O19" s="213"/>
      <c r="P19" s="213"/>
      <c r="Q19" s="128"/>
      <c r="R19" s="126"/>
      <c r="S19" s="39"/>
      <c r="T19" s="39"/>
      <c r="U19" s="39"/>
    </row>
    <row r="20" spans="2:21" ht="25.5" customHeight="1">
      <c r="B20" s="22" t="s">
        <v>42</v>
      </c>
      <c r="C20" s="25" t="s">
        <v>43</v>
      </c>
      <c r="D20" s="43">
        <v>0</v>
      </c>
      <c r="E20" s="43">
        <v>0</v>
      </c>
      <c r="F20" s="43">
        <v>0</v>
      </c>
      <c r="H20" s="213"/>
      <c r="I20" s="213"/>
      <c r="J20" s="213"/>
      <c r="K20" s="213"/>
      <c r="L20" s="213"/>
      <c r="M20" s="213"/>
      <c r="N20" s="213"/>
      <c r="O20" s="213"/>
      <c r="P20" s="213"/>
      <c r="Q20" s="128"/>
      <c r="R20" s="126"/>
      <c r="S20" s="39"/>
      <c r="T20" s="39"/>
      <c r="U20" s="39"/>
    </row>
    <row r="21" spans="2:21" ht="54.75" customHeight="1">
      <c r="B21" s="22" t="s">
        <v>44</v>
      </c>
      <c r="C21" s="25" t="s">
        <v>45</v>
      </c>
      <c r="D21" s="43">
        <v>0</v>
      </c>
      <c r="E21" s="43">
        <v>0</v>
      </c>
      <c r="F21" s="43">
        <v>0</v>
      </c>
      <c r="H21" s="213"/>
      <c r="I21" s="213"/>
      <c r="J21" s="213"/>
      <c r="K21" s="213"/>
      <c r="L21" s="213"/>
      <c r="M21" s="213"/>
      <c r="N21" s="213"/>
      <c r="O21" s="213"/>
      <c r="P21" s="213"/>
      <c r="Q21" s="128"/>
      <c r="R21" s="126"/>
      <c r="S21" s="39"/>
      <c r="T21" s="39"/>
      <c r="U21" s="39"/>
    </row>
    <row r="22" spans="2:21" ht="24" customHeight="1">
      <c r="B22" s="22" t="s">
        <v>46</v>
      </c>
      <c r="C22" s="25" t="s">
        <v>47</v>
      </c>
      <c r="D22" s="43">
        <v>0</v>
      </c>
      <c r="E22" s="43">
        <v>0</v>
      </c>
      <c r="F22" s="43">
        <v>0</v>
      </c>
      <c r="H22" s="213"/>
      <c r="I22" s="213"/>
      <c r="J22" s="213"/>
      <c r="K22" s="213"/>
      <c r="L22" s="213"/>
      <c r="M22" s="213"/>
      <c r="N22" s="213"/>
      <c r="O22" s="213"/>
      <c r="P22" s="213"/>
      <c r="Q22" s="128"/>
      <c r="R22" s="126"/>
      <c r="S22" s="39"/>
      <c r="T22" s="39"/>
      <c r="U22" s="39"/>
    </row>
    <row r="23" spans="2:21" ht="42.75" customHeight="1">
      <c r="B23" s="22" t="s">
        <v>48</v>
      </c>
      <c r="C23" s="25" t="s">
        <v>49</v>
      </c>
      <c r="D23" s="43">
        <v>0</v>
      </c>
      <c r="E23" s="43">
        <v>0</v>
      </c>
      <c r="F23" s="43">
        <v>0</v>
      </c>
      <c r="H23" s="213"/>
      <c r="I23" s="213"/>
      <c r="J23" s="213"/>
      <c r="K23" s="213"/>
      <c r="L23" s="213"/>
      <c r="M23" s="213"/>
      <c r="N23" s="213"/>
      <c r="O23" s="213"/>
      <c r="P23" s="213"/>
      <c r="Q23" s="128"/>
      <c r="R23" s="126"/>
      <c r="S23" s="39"/>
      <c r="T23" s="39"/>
      <c r="U23" s="39"/>
    </row>
    <row r="24" spans="2:21" ht="24" customHeight="1">
      <c r="B24" s="22" t="s">
        <v>50</v>
      </c>
      <c r="C24" s="25" t="s">
        <v>51</v>
      </c>
      <c r="D24" s="43">
        <v>0</v>
      </c>
      <c r="E24" s="43">
        <v>0</v>
      </c>
      <c r="F24" s="43">
        <v>0</v>
      </c>
      <c r="H24" s="213"/>
      <c r="I24" s="213"/>
      <c r="J24" s="213"/>
      <c r="K24" s="213"/>
      <c r="L24" s="213"/>
      <c r="M24" s="213"/>
      <c r="N24" s="213"/>
      <c r="O24" s="213"/>
      <c r="P24" s="213"/>
      <c r="Q24" s="130"/>
      <c r="R24" s="126"/>
      <c r="S24" s="39"/>
      <c r="T24" s="39"/>
      <c r="U24" s="39"/>
    </row>
    <row r="25" spans="2:21" ht="24" customHeight="1">
      <c r="B25" s="22" t="s">
        <v>52</v>
      </c>
      <c r="C25" s="25" t="s">
        <v>6</v>
      </c>
      <c r="D25" s="43">
        <v>0</v>
      </c>
      <c r="E25" s="43">
        <v>0</v>
      </c>
      <c r="F25" s="43">
        <v>0</v>
      </c>
      <c r="H25" s="213"/>
      <c r="I25" s="213"/>
      <c r="J25" s="213"/>
      <c r="K25" s="213"/>
      <c r="L25" s="213"/>
      <c r="M25" s="213"/>
      <c r="N25" s="213"/>
      <c r="O25" s="213"/>
      <c r="P25" s="213"/>
      <c r="Q25" s="128"/>
      <c r="R25" s="126"/>
      <c r="S25" s="39"/>
      <c r="T25" s="39"/>
      <c r="U25" s="39"/>
    </row>
    <row r="26" spans="2:21" ht="24" customHeight="1">
      <c r="B26" s="22" t="s">
        <v>53</v>
      </c>
      <c r="C26" s="25" t="s">
        <v>54</v>
      </c>
      <c r="D26" s="43">
        <v>0</v>
      </c>
      <c r="E26" s="43">
        <v>0</v>
      </c>
      <c r="F26" s="43">
        <v>0</v>
      </c>
      <c r="H26" s="213"/>
      <c r="I26" s="213"/>
      <c r="J26" s="213"/>
      <c r="K26" s="213"/>
      <c r="L26" s="213"/>
      <c r="M26" s="213"/>
      <c r="N26" s="213"/>
      <c r="O26" s="213"/>
      <c r="P26" s="213"/>
      <c r="Q26" s="128"/>
      <c r="R26" s="126"/>
      <c r="S26" s="39"/>
      <c r="T26" s="39"/>
      <c r="U26" s="39"/>
    </row>
    <row r="27" spans="2:21" ht="24" customHeight="1">
      <c r="B27" s="22" t="s">
        <v>55</v>
      </c>
      <c r="C27" s="25" t="s">
        <v>7</v>
      </c>
      <c r="D27" s="43">
        <v>0</v>
      </c>
      <c r="E27" s="43">
        <v>0</v>
      </c>
      <c r="F27" s="43">
        <v>0</v>
      </c>
      <c r="H27" s="213"/>
      <c r="I27" s="213"/>
      <c r="J27" s="213"/>
      <c r="K27" s="213"/>
      <c r="L27" s="213"/>
      <c r="M27" s="213"/>
      <c r="N27" s="213"/>
      <c r="O27" s="213"/>
      <c r="P27" s="213"/>
      <c r="Q27" s="128"/>
      <c r="R27" s="126"/>
      <c r="S27" s="39"/>
      <c r="T27" s="39"/>
      <c r="U27" s="39"/>
    </row>
    <row r="28" spans="2:21" ht="42" customHeight="1" thickBot="1">
      <c r="B28" s="23" t="s">
        <v>56</v>
      </c>
      <c r="C28" s="26" t="s">
        <v>8</v>
      </c>
      <c r="D28" s="43">
        <v>0</v>
      </c>
      <c r="E28" s="43">
        <v>0</v>
      </c>
      <c r="F28" s="43">
        <v>0</v>
      </c>
      <c r="H28" s="213"/>
      <c r="I28" s="213"/>
      <c r="J28" s="213"/>
      <c r="K28" s="213"/>
      <c r="L28" s="213"/>
      <c r="M28" s="213"/>
      <c r="N28" s="213"/>
      <c r="O28" s="213"/>
      <c r="P28" s="213"/>
      <c r="Q28" s="128"/>
      <c r="R28" s="126"/>
      <c r="S28" s="39"/>
      <c r="T28" s="39"/>
      <c r="U28" s="39"/>
    </row>
    <row r="29" spans="2:21" ht="18.75" hidden="1">
      <c r="E29" s="43">
        <v>0</v>
      </c>
      <c r="N29" s="126"/>
      <c r="P29" s="126"/>
    </row>
    <row r="30" spans="2:21" ht="18.75" hidden="1">
      <c r="E30" s="43">
        <v>0</v>
      </c>
      <c r="N30" s="126"/>
      <c r="P30" s="126"/>
    </row>
    <row r="31" spans="2:21" ht="18.75" hidden="1">
      <c r="C31" s="14" t="s">
        <v>62</v>
      </c>
      <c r="D31" s="14"/>
      <c r="E31" s="43">
        <v>0</v>
      </c>
      <c r="F31" s="14"/>
      <c r="N31" s="126"/>
      <c r="P31" s="126"/>
    </row>
    <row r="32" spans="2:21" ht="18.75" hidden="1">
      <c r="E32" s="43">
        <v>0</v>
      </c>
      <c r="N32" s="126"/>
      <c r="P32" s="126"/>
    </row>
    <row r="33" spans="5:16" ht="18.75" hidden="1">
      <c r="E33" s="43">
        <v>0</v>
      </c>
      <c r="N33" s="126"/>
      <c r="P33" s="126"/>
    </row>
    <row r="34" spans="5:16" ht="18.75" hidden="1">
      <c r="E34" s="43">
        <v>0</v>
      </c>
      <c r="N34" s="126"/>
      <c r="P34" s="126"/>
    </row>
    <row r="35" spans="5:16" ht="18.75" hidden="1">
      <c r="E35" s="43">
        <v>0</v>
      </c>
      <c r="N35" s="126"/>
      <c r="P35" s="126"/>
    </row>
    <row r="36" spans="5:16" ht="18.75" hidden="1">
      <c r="E36" s="43">
        <v>0</v>
      </c>
      <c r="N36" s="126"/>
      <c r="P36" s="126"/>
    </row>
    <row r="37" spans="5:16" ht="18.75" hidden="1">
      <c r="E37" s="43">
        <v>0</v>
      </c>
      <c r="N37" s="126"/>
      <c r="P37" s="126"/>
    </row>
    <row r="38" spans="5:16" ht="18.75" hidden="1">
      <c r="E38" s="43">
        <v>0</v>
      </c>
      <c r="N38" s="126"/>
      <c r="P38" s="126"/>
    </row>
    <row r="39" spans="5:16" ht="18.75" hidden="1">
      <c r="E39" s="43">
        <v>0</v>
      </c>
      <c r="N39" s="126"/>
      <c r="P39" s="126"/>
    </row>
    <row r="40" spans="5:16" ht="18.75" hidden="1">
      <c r="E40" s="43">
        <v>0</v>
      </c>
      <c r="N40" s="126"/>
      <c r="P40" s="126"/>
    </row>
    <row r="41" spans="5:16" ht="18.75" hidden="1">
      <c r="E41" s="43">
        <v>0</v>
      </c>
      <c r="N41" s="126"/>
      <c r="P41" s="126"/>
    </row>
    <row r="42" spans="5:16" ht="18.75" hidden="1">
      <c r="E42" s="43">
        <v>0</v>
      </c>
      <c r="N42" s="126"/>
      <c r="P42" s="126"/>
    </row>
    <row r="43" spans="5:16" ht="18.75" hidden="1">
      <c r="E43" s="43">
        <v>0</v>
      </c>
      <c r="N43" s="126"/>
      <c r="P43" s="126"/>
    </row>
    <row r="44" spans="5:16" ht="18.75" hidden="1">
      <c r="E44" s="43">
        <v>0</v>
      </c>
      <c r="N44" s="126"/>
      <c r="P44" s="126"/>
    </row>
    <row r="45" spans="5:16" ht="18.75" hidden="1">
      <c r="E45" s="43">
        <v>0</v>
      </c>
      <c r="N45" s="126"/>
      <c r="P45" s="126"/>
    </row>
    <row r="46" spans="5:16" ht="18.75" hidden="1">
      <c r="E46" s="43">
        <v>0</v>
      </c>
      <c r="N46" s="126"/>
      <c r="P46" s="126"/>
    </row>
    <row r="47" spans="5:16" ht="18.75" hidden="1">
      <c r="E47" s="43">
        <v>0</v>
      </c>
      <c r="N47" s="126"/>
      <c r="P47" s="126"/>
    </row>
    <row r="48" spans="5:16" ht="18.75" hidden="1">
      <c r="E48" s="43">
        <v>0</v>
      </c>
      <c r="N48" s="126"/>
      <c r="P48" s="126"/>
    </row>
    <row r="49" spans="3:18" ht="18.75" hidden="1">
      <c r="E49" s="43">
        <v>0</v>
      </c>
      <c r="N49" s="126"/>
      <c r="P49" s="126"/>
    </row>
    <row r="50" spans="3:18" ht="18.75" hidden="1">
      <c r="E50" s="43">
        <v>0</v>
      </c>
      <c r="N50" s="126"/>
      <c r="P50" s="126"/>
    </row>
    <row r="51" spans="3:18" ht="18.75" hidden="1">
      <c r="E51" s="43">
        <v>0</v>
      </c>
      <c r="N51" s="126"/>
      <c r="P51" s="126"/>
    </row>
    <row r="52" spans="3:18" ht="18.75" hidden="1">
      <c r="E52" s="43">
        <v>0</v>
      </c>
      <c r="N52" s="126"/>
      <c r="P52" s="126"/>
    </row>
    <row r="53" spans="3:18">
      <c r="D53" s="39"/>
      <c r="E53" s="39"/>
      <c r="F53" s="39"/>
      <c r="H53" s="126"/>
      <c r="I53" s="126"/>
      <c r="J53" s="126"/>
      <c r="K53" s="126"/>
      <c r="L53" s="126"/>
      <c r="M53" s="126"/>
    </row>
    <row r="54" spans="3:18" s="21" customFormat="1" ht="18.75" hidden="1">
      <c r="C54" s="224"/>
      <c r="D54" s="224"/>
      <c r="E54" s="224"/>
      <c r="F54" s="224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</row>
    <row r="58" spans="3:18">
      <c r="G58" s="20"/>
      <c r="H58" s="129"/>
      <c r="I58" s="129"/>
      <c r="J58" s="129"/>
      <c r="K58" s="129"/>
      <c r="L58" s="129"/>
      <c r="M58" s="129"/>
    </row>
    <row r="59" spans="3:18">
      <c r="D59" s="39"/>
      <c r="G59" s="20"/>
      <c r="H59" s="129"/>
      <c r="I59" s="129"/>
      <c r="J59" s="129"/>
      <c r="K59" s="129"/>
      <c r="L59" s="129"/>
      <c r="M59" s="129"/>
    </row>
    <row r="60" spans="3:18">
      <c r="G60" s="20"/>
      <c r="H60" s="129"/>
      <c r="I60" s="129"/>
      <c r="J60" s="129"/>
      <c r="K60" s="129"/>
      <c r="L60" s="129"/>
      <c r="M60" s="129"/>
    </row>
    <row r="61" spans="3:18">
      <c r="G61" s="20"/>
      <c r="H61" s="129"/>
      <c r="I61" s="129"/>
      <c r="J61" s="129"/>
      <c r="K61" s="129"/>
      <c r="L61" s="129"/>
      <c r="M61" s="129"/>
    </row>
    <row r="62" spans="3:18">
      <c r="G62" s="20"/>
      <c r="H62" s="129"/>
      <c r="I62" s="129"/>
      <c r="J62" s="129"/>
      <c r="K62" s="129"/>
      <c r="L62" s="129"/>
      <c r="M62" s="129"/>
    </row>
    <row r="63" spans="3:18">
      <c r="G63" s="20"/>
      <c r="H63" s="129"/>
      <c r="I63" s="129"/>
      <c r="J63" s="129"/>
      <c r="K63" s="129"/>
      <c r="L63" s="129"/>
      <c r="M63" s="129"/>
    </row>
    <row r="64" spans="3:18">
      <c r="G64" s="20"/>
      <c r="H64" s="129"/>
      <c r="I64" s="129"/>
      <c r="J64" s="129"/>
      <c r="K64" s="129"/>
      <c r="L64" s="129"/>
      <c r="M64" s="129"/>
    </row>
    <row r="65" spans="7:13">
      <c r="G65" s="20"/>
      <c r="H65" s="129"/>
      <c r="I65" s="129"/>
      <c r="J65" s="129"/>
      <c r="K65" s="129"/>
      <c r="L65" s="129"/>
      <c r="M65" s="129"/>
    </row>
    <row r="66" spans="7:13">
      <c r="G66" s="20"/>
      <c r="H66" s="129"/>
      <c r="I66" s="129"/>
      <c r="J66" s="129"/>
      <c r="K66" s="129"/>
      <c r="L66" s="129"/>
      <c r="M66" s="129"/>
    </row>
    <row r="67" spans="7:13">
      <c r="G67" s="20"/>
      <c r="H67" s="129"/>
      <c r="I67" s="129"/>
      <c r="J67" s="129"/>
      <c r="K67" s="129"/>
      <c r="L67" s="129"/>
      <c r="M67" s="129"/>
    </row>
    <row r="68" spans="7:13">
      <c r="G68" s="20"/>
      <c r="H68" s="129"/>
      <c r="I68" s="129"/>
      <c r="J68" s="129"/>
      <c r="K68" s="129"/>
      <c r="L68" s="129"/>
      <c r="M68" s="129"/>
    </row>
    <row r="69" spans="7:13">
      <c r="G69" s="20"/>
      <c r="H69" s="129"/>
      <c r="I69" s="129"/>
      <c r="J69" s="129"/>
      <c r="K69" s="129"/>
      <c r="L69" s="129"/>
      <c r="M69" s="129"/>
    </row>
    <row r="70" spans="7:13">
      <c r="G70" s="20"/>
      <c r="H70" s="129"/>
      <c r="I70" s="129"/>
      <c r="J70" s="129"/>
      <c r="K70" s="129"/>
      <c r="L70" s="129"/>
      <c r="M70" s="129"/>
    </row>
    <row r="71" spans="7:13">
      <c r="G71" s="20"/>
      <c r="H71" s="129"/>
      <c r="I71" s="129"/>
      <c r="J71" s="129"/>
      <c r="K71" s="129"/>
      <c r="L71" s="129"/>
      <c r="M71" s="129"/>
    </row>
    <row r="72" spans="7:13">
      <c r="G72" s="20"/>
      <c r="H72" s="129"/>
      <c r="I72" s="129"/>
      <c r="J72" s="129"/>
      <c r="K72" s="129"/>
      <c r="L72" s="129"/>
      <c r="M72" s="129"/>
    </row>
    <row r="73" spans="7:13">
      <c r="G73" s="20"/>
      <c r="H73" s="129"/>
      <c r="I73" s="129"/>
      <c r="J73" s="129"/>
      <c r="K73" s="129"/>
      <c r="L73" s="129"/>
      <c r="M73" s="129"/>
    </row>
    <row r="74" spans="7:13">
      <c r="G74" s="20"/>
      <c r="H74" s="129"/>
      <c r="I74" s="129"/>
      <c r="J74" s="129"/>
      <c r="K74" s="129"/>
      <c r="L74" s="129"/>
      <c r="M74" s="129"/>
    </row>
    <row r="75" spans="7:13">
      <c r="G75" s="20"/>
      <c r="H75" s="129"/>
      <c r="I75" s="129"/>
      <c r="J75" s="129"/>
      <c r="K75" s="129"/>
      <c r="L75" s="129"/>
      <c r="M75" s="129"/>
    </row>
    <row r="76" spans="7:13">
      <c r="G76" s="20"/>
      <c r="H76" s="129"/>
      <c r="I76" s="129"/>
      <c r="J76" s="129"/>
      <c r="K76" s="129"/>
      <c r="L76" s="129"/>
      <c r="M76" s="129"/>
    </row>
  </sheetData>
  <mergeCells count="3">
    <mergeCell ref="C54:F54"/>
    <mergeCell ref="B4:F4"/>
    <mergeCell ref="B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view="pageBreakPreview" zoomScale="80" zoomScaleNormal="100" zoomScaleSheetLayoutView="80" workbookViewId="0">
      <selection activeCell="E25" sqref="E25"/>
    </sheetView>
  </sheetViews>
  <sheetFormatPr defaultColWidth="9.140625" defaultRowHeight="15"/>
  <cols>
    <col min="1" max="2" width="9.140625" style="139"/>
    <col min="3" max="3" width="57.7109375" style="139" customWidth="1"/>
    <col min="4" max="4" width="29.85546875" style="139" customWidth="1"/>
    <col min="5" max="5" width="24.5703125" style="139" customWidth="1"/>
    <col min="6" max="16384" width="9.140625" style="139"/>
  </cols>
  <sheetData>
    <row r="1" spans="2:9" ht="60" customHeight="1">
      <c r="D1" s="227" t="s">
        <v>182</v>
      </c>
      <c r="E1" s="228"/>
    </row>
    <row r="2" spans="2:9" ht="17.25">
      <c r="B2" s="229"/>
      <c r="C2" s="229"/>
      <c r="D2" s="229"/>
      <c r="E2" s="229"/>
    </row>
    <row r="3" spans="2:9" ht="17.25">
      <c r="B3" s="230" t="s">
        <v>207</v>
      </c>
      <c r="C3" s="230"/>
      <c r="D3" s="230"/>
      <c r="E3" s="230"/>
    </row>
    <row r="4" spans="2:9" ht="17.25">
      <c r="B4" s="231" t="s">
        <v>209</v>
      </c>
      <c r="C4" s="231"/>
      <c r="D4" s="231"/>
      <c r="E4" s="231"/>
      <c r="F4" s="140"/>
    </row>
    <row r="5" spans="2:9" ht="12.75" customHeight="1">
      <c r="B5" s="232" t="s">
        <v>183</v>
      </c>
      <c r="C5" s="232"/>
      <c r="D5" s="232"/>
      <c r="E5" s="232"/>
      <c r="F5" s="141"/>
    </row>
    <row r="6" spans="2:9" ht="18" thickBot="1">
      <c r="B6" s="142"/>
      <c r="C6" s="142"/>
      <c r="D6" s="142"/>
      <c r="E6" s="142"/>
    </row>
    <row r="7" spans="2:9" ht="60.75" thickBot="1">
      <c r="B7" s="143" t="s">
        <v>63</v>
      </c>
      <c r="C7" s="144" t="s">
        <v>12</v>
      </c>
      <c r="D7" s="143" t="s">
        <v>184</v>
      </c>
      <c r="E7" s="143" t="s">
        <v>185</v>
      </c>
    </row>
    <row r="8" spans="2:9" ht="30">
      <c r="B8" s="145" t="s">
        <v>18</v>
      </c>
      <c r="C8" s="146" t="s">
        <v>186</v>
      </c>
      <c r="D8" s="147" t="s">
        <v>206</v>
      </c>
      <c r="E8" s="147" t="s">
        <v>206</v>
      </c>
      <c r="I8" s="148"/>
    </row>
    <row r="9" spans="2:9" ht="45">
      <c r="B9" s="149" t="s">
        <v>19</v>
      </c>
      <c r="C9" s="150" t="s">
        <v>187</v>
      </c>
      <c r="D9" s="151" t="s">
        <v>206</v>
      </c>
      <c r="E9" s="152" t="s">
        <v>206</v>
      </c>
      <c r="G9" s="148"/>
      <c r="H9" s="148"/>
    </row>
    <row r="10" spans="2:9" ht="30.75" thickBot="1">
      <c r="B10" s="153" t="s">
        <v>21</v>
      </c>
      <c r="C10" s="154" t="s">
        <v>188</v>
      </c>
      <c r="D10" s="155" t="s">
        <v>206</v>
      </c>
      <c r="E10" s="156" t="s">
        <v>206</v>
      </c>
      <c r="I10" s="148"/>
    </row>
    <row r="14" spans="2:9" ht="18.75">
      <c r="B14" s="226"/>
      <c r="C14" s="226"/>
      <c r="D14" s="226"/>
      <c r="E14" s="157"/>
    </row>
    <row r="15" spans="2:9">
      <c r="E15" s="158"/>
    </row>
    <row r="16" spans="2:9" ht="18.75">
      <c r="B16" s="226"/>
      <c r="C16" s="226"/>
      <c r="D16" s="226"/>
      <c r="E16" s="157"/>
    </row>
  </sheetData>
  <mergeCells count="7">
    <mergeCell ref="B16:D16"/>
    <mergeCell ref="D1:E1"/>
    <mergeCell ref="B2:E2"/>
    <mergeCell ref="B3:E3"/>
    <mergeCell ref="B4:E4"/>
    <mergeCell ref="B5:E5"/>
    <mergeCell ref="B14:D14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view="pageBreakPreview" zoomScale="80" zoomScaleNormal="100" zoomScaleSheetLayoutView="80" workbookViewId="0">
      <selection activeCell="F27" sqref="F27"/>
    </sheetView>
  </sheetViews>
  <sheetFormatPr defaultColWidth="9.140625" defaultRowHeight="15"/>
  <cols>
    <col min="1" max="1" width="9.140625" style="139"/>
    <col min="2" max="2" width="9.5703125" style="139" bestFit="1" customWidth="1"/>
    <col min="3" max="3" width="48.7109375" style="139" customWidth="1"/>
    <col min="4" max="4" width="28.28515625" style="139" customWidth="1"/>
    <col min="5" max="5" width="22.7109375" style="139" customWidth="1"/>
    <col min="6" max="6" width="23.7109375" style="139" customWidth="1"/>
    <col min="7" max="16384" width="9.140625" style="139"/>
  </cols>
  <sheetData>
    <row r="1" spans="2:10" ht="64.5" customHeight="1">
      <c r="E1" s="227" t="s">
        <v>189</v>
      </c>
      <c r="F1" s="228"/>
    </row>
    <row r="3" spans="2:10" ht="17.25">
      <c r="C3" s="229"/>
      <c r="D3" s="229"/>
      <c r="E3" s="229"/>
      <c r="F3" s="229"/>
    </row>
    <row r="4" spans="2:10" ht="17.25">
      <c r="C4" s="230" t="s">
        <v>190</v>
      </c>
      <c r="D4" s="230"/>
      <c r="E4" s="230"/>
      <c r="F4" s="230"/>
    </row>
    <row r="5" spans="2:10" ht="17.25">
      <c r="C5" s="231" t="s">
        <v>209</v>
      </c>
      <c r="D5" s="231"/>
      <c r="E5" s="231"/>
      <c r="F5" s="231"/>
      <c r="G5" s="140"/>
    </row>
    <row r="6" spans="2:10" ht="12.75" customHeight="1">
      <c r="C6" s="232" t="s">
        <v>183</v>
      </c>
      <c r="D6" s="232"/>
      <c r="E6" s="232"/>
      <c r="F6" s="232"/>
      <c r="G6" s="141"/>
    </row>
    <row r="7" spans="2:10" ht="18" thickBot="1">
      <c r="C7" s="142"/>
      <c r="D7" s="142"/>
      <c r="E7" s="142"/>
      <c r="F7" s="142"/>
    </row>
    <row r="8" spans="2:10" ht="105.75" thickBot="1">
      <c r="B8" s="159" t="s">
        <v>63</v>
      </c>
      <c r="C8" s="160" t="s">
        <v>12</v>
      </c>
      <c r="D8" s="161" t="s">
        <v>191</v>
      </c>
      <c r="E8" s="159" t="s">
        <v>192</v>
      </c>
      <c r="F8" s="162" t="s">
        <v>193</v>
      </c>
      <c r="G8" s="163"/>
    </row>
    <row r="9" spans="2:10" ht="15.75">
      <c r="B9" s="164" t="s">
        <v>18</v>
      </c>
      <c r="C9" s="165" t="s">
        <v>194</v>
      </c>
      <c r="D9" s="166"/>
      <c r="E9" s="166"/>
      <c r="F9" s="166"/>
      <c r="G9" s="163"/>
    </row>
    <row r="10" spans="2:10" ht="15.75">
      <c r="B10" s="167"/>
      <c r="C10" s="168" t="s">
        <v>64</v>
      </c>
      <c r="D10" s="169" t="s">
        <v>206</v>
      </c>
      <c r="E10" s="169" t="s">
        <v>206</v>
      </c>
      <c r="F10" s="169" t="s">
        <v>206</v>
      </c>
      <c r="G10" s="163"/>
      <c r="H10" s="170"/>
      <c r="I10" s="170"/>
      <c r="J10" s="170"/>
    </row>
    <row r="11" spans="2:10" ht="15.75">
      <c r="B11" s="167"/>
      <c r="C11" s="168" t="s">
        <v>65</v>
      </c>
      <c r="D11" s="169" t="s">
        <v>206</v>
      </c>
      <c r="E11" s="169" t="s">
        <v>206</v>
      </c>
      <c r="F11" s="169" t="s">
        <v>206</v>
      </c>
      <c r="G11" s="163"/>
      <c r="H11" s="170"/>
      <c r="I11" s="170"/>
      <c r="J11" s="170"/>
    </row>
    <row r="12" spans="2:10" ht="16.5" thickBot="1">
      <c r="B12" s="171"/>
      <c r="C12" s="172" t="s">
        <v>147</v>
      </c>
      <c r="D12" s="169" t="s">
        <v>206</v>
      </c>
      <c r="E12" s="169" t="s">
        <v>206</v>
      </c>
      <c r="F12" s="169" t="s">
        <v>206</v>
      </c>
      <c r="G12" s="163"/>
      <c r="H12" s="170"/>
      <c r="I12" s="170"/>
      <c r="J12" s="170"/>
    </row>
    <row r="13" spans="2:10" ht="15.75">
      <c r="B13" s="145" t="s">
        <v>19</v>
      </c>
      <c r="C13" s="173" t="s">
        <v>195</v>
      </c>
      <c r="D13" s="174"/>
      <c r="E13" s="174"/>
      <c r="F13" s="174"/>
      <c r="G13" s="214"/>
      <c r="H13" s="170"/>
      <c r="I13" s="170"/>
      <c r="J13" s="170"/>
    </row>
    <row r="14" spans="2:10" ht="15.75">
      <c r="B14" s="149"/>
      <c r="C14" s="149" t="s">
        <v>64</v>
      </c>
      <c r="D14" s="169" t="s">
        <v>206</v>
      </c>
      <c r="E14" s="169" t="s">
        <v>206</v>
      </c>
      <c r="F14" s="169" t="s">
        <v>206</v>
      </c>
      <c r="G14" s="163"/>
      <c r="H14" s="170"/>
      <c r="I14" s="170"/>
      <c r="J14" s="170"/>
    </row>
    <row r="15" spans="2:10" ht="15.75">
      <c r="B15" s="149"/>
      <c r="C15" s="149" t="s">
        <v>65</v>
      </c>
      <c r="D15" s="169" t="s">
        <v>206</v>
      </c>
      <c r="E15" s="169" t="s">
        <v>206</v>
      </c>
      <c r="F15" s="169" t="s">
        <v>206</v>
      </c>
      <c r="G15" s="163"/>
      <c r="H15" s="170"/>
      <c r="I15" s="170"/>
      <c r="J15" s="170"/>
    </row>
    <row r="16" spans="2:10" ht="16.5" thickBot="1">
      <c r="B16" s="153"/>
      <c r="C16" s="153" t="s">
        <v>147</v>
      </c>
      <c r="D16" s="175" t="s">
        <v>206</v>
      </c>
      <c r="E16" s="175" t="s">
        <v>206</v>
      </c>
      <c r="F16" s="175" t="s">
        <v>206</v>
      </c>
      <c r="G16" s="163"/>
    </row>
  </sheetData>
  <mergeCells count="5">
    <mergeCell ref="E1:F1"/>
    <mergeCell ref="C3:F3"/>
    <mergeCell ref="C4:F4"/>
    <mergeCell ref="C5:F5"/>
    <mergeCell ref="C6:F6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8"/>
  <sheetViews>
    <sheetView view="pageBreakPreview" zoomScale="80" zoomScaleNormal="100" zoomScaleSheetLayoutView="80" workbookViewId="0">
      <selection activeCell="B4" sqref="B4:L4"/>
    </sheetView>
  </sheetViews>
  <sheetFormatPr defaultColWidth="9.140625" defaultRowHeight="15"/>
  <cols>
    <col min="1" max="1" width="9.140625" style="139"/>
    <col min="2" max="2" width="6.140625" style="139" customWidth="1"/>
    <col min="3" max="3" width="55.7109375" style="139" customWidth="1"/>
    <col min="4" max="5" width="11.85546875" style="198" customWidth="1"/>
    <col min="6" max="11" width="11.85546875" style="139" customWidth="1"/>
    <col min="12" max="12" width="12.85546875" style="139" customWidth="1"/>
    <col min="13" max="16384" width="9.140625" style="139"/>
  </cols>
  <sheetData>
    <row r="1" spans="2:22" ht="78.75" customHeight="1">
      <c r="D1" s="233"/>
      <c r="E1" s="233"/>
      <c r="I1" s="227"/>
      <c r="J1" s="228"/>
      <c r="K1" s="227" t="s">
        <v>203</v>
      </c>
      <c r="L1" s="228"/>
    </row>
    <row r="2" spans="2:22" ht="17.25"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2:22" ht="17.25">
      <c r="B3" s="229" t="s">
        <v>212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</row>
    <row r="4" spans="2:22" ht="17.25">
      <c r="B4" s="231" t="s">
        <v>209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2:22" ht="12.75" customHeight="1">
      <c r="C5" s="232" t="s">
        <v>183</v>
      </c>
      <c r="D5" s="232"/>
      <c r="E5" s="232"/>
      <c r="F5" s="232"/>
      <c r="G5" s="232"/>
      <c r="H5" s="232"/>
      <c r="I5" s="232"/>
      <c r="J5" s="232"/>
      <c r="K5" s="232"/>
      <c r="L5" s="232"/>
    </row>
    <row r="6" spans="2:22" ht="18" thickBot="1">
      <c r="C6" s="201"/>
      <c r="D6" s="201"/>
      <c r="E6" s="201"/>
      <c r="F6" s="201"/>
      <c r="G6" s="201"/>
      <c r="H6" s="201"/>
      <c r="I6" s="201"/>
      <c r="J6" s="201"/>
    </row>
    <row r="7" spans="2:22" ht="15.75">
      <c r="B7" s="235" t="s">
        <v>197</v>
      </c>
      <c r="C7" s="236"/>
      <c r="D7" s="235" t="s">
        <v>204</v>
      </c>
      <c r="E7" s="241"/>
      <c r="F7" s="236"/>
      <c r="G7" s="235" t="s">
        <v>199</v>
      </c>
      <c r="H7" s="241"/>
      <c r="I7" s="236"/>
      <c r="J7" s="235" t="s">
        <v>205</v>
      </c>
      <c r="K7" s="241"/>
      <c r="L7" s="236"/>
      <c r="M7" s="163"/>
    </row>
    <row r="8" spans="2:22" ht="15.75">
      <c r="B8" s="237"/>
      <c r="C8" s="238"/>
      <c r="D8" s="237"/>
      <c r="E8" s="242"/>
      <c r="F8" s="238"/>
      <c r="G8" s="237"/>
      <c r="H8" s="242"/>
      <c r="I8" s="238"/>
      <c r="J8" s="237"/>
      <c r="K8" s="242"/>
      <c r="L8" s="238"/>
      <c r="M8" s="163"/>
    </row>
    <row r="9" spans="2:22">
      <c r="B9" s="237"/>
      <c r="C9" s="238"/>
      <c r="D9" s="237" t="s">
        <v>64</v>
      </c>
      <c r="E9" s="242" t="s">
        <v>65</v>
      </c>
      <c r="F9" s="244" t="s">
        <v>66</v>
      </c>
      <c r="G9" s="237" t="s">
        <v>64</v>
      </c>
      <c r="H9" s="242" t="s">
        <v>65</v>
      </c>
      <c r="I9" s="238" t="s">
        <v>66</v>
      </c>
      <c r="J9" s="237" t="s">
        <v>64</v>
      </c>
      <c r="K9" s="242" t="s">
        <v>65</v>
      </c>
      <c r="L9" s="244" t="s">
        <v>66</v>
      </c>
      <c r="M9" s="234"/>
    </row>
    <row r="10" spans="2:22" ht="15.75" thickBot="1">
      <c r="B10" s="239"/>
      <c r="C10" s="240"/>
      <c r="D10" s="239"/>
      <c r="E10" s="243"/>
      <c r="F10" s="245"/>
      <c r="G10" s="239"/>
      <c r="H10" s="243"/>
      <c r="I10" s="240"/>
      <c r="J10" s="239"/>
      <c r="K10" s="243"/>
      <c r="L10" s="245"/>
      <c r="M10" s="234"/>
    </row>
    <row r="11" spans="2:22" ht="16.5" thickBot="1">
      <c r="B11" s="247" t="s">
        <v>18</v>
      </c>
      <c r="C11" s="202" t="s">
        <v>67</v>
      </c>
      <c r="D11" s="203" t="s">
        <v>206</v>
      </c>
      <c r="E11" s="203" t="s">
        <v>206</v>
      </c>
      <c r="F11" s="203" t="s">
        <v>206</v>
      </c>
      <c r="G11" s="203" t="s">
        <v>206</v>
      </c>
      <c r="H11" s="203" t="s">
        <v>206</v>
      </c>
      <c r="I11" s="203" t="s">
        <v>206</v>
      </c>
      <c r="J11" s="203" t="s">
        <v>206</v>
      </c>
      <c r="K11" s="203" t="s">
        <v>206</v>
      </c>
      <c r="L11" s="203" t="s">
        <v>206</v>
      </c>
      <c r="M11" s="163"/>
      <c r="N11" s="204"/>
      <c r="O11" s="204"/>
      <c r="P11" s="204"/>
      <c r="Q11" s="204"/>
      <c r="R11" s="204"/>
      <c r="S11" s="204"/>
      <c r="T11" s="204"/>
      <c r="U11" s="204"/>
      <c r="V11" s="204"/>
    </row>
    <row r="12" spans="2:22" ht="16.5" thickBot="1">
      <c r="B12" s="248"/>
      <c r="C12" s="205" t="s">
        <v>70</v>
      </c>
      <c r="D12" s="203" t="s">
        <v>206</v>
      </c>
      <c r="E12" s="203" t="s">
        <v>206</v>
      </c>
      <c r="F12" s="203" t="s">
        <v>206</v>
      </c>
      <c r="G12" s="203" t="s">
        <v>206</v>
      </c>
      <c r="H12" s="203" t="s">
        <v>206</v>
      </c>
      <c r="I12" s="203" t="s">
        <v>206</v>
      </c>
      <c r="J12" s="203" t="s">
        <v>206</v>
      </c>
      <c r="K12" s="203" t="s">
        <v>206</v>
      </c>
      <c r="L12" s="203" t="s">
        <v>206</v>
      </c>
      <c r="M12" s="163"/>
      <c r="N12" s="204"/>
      <c r="O12" s="204"/>
      <c r="P12" s="204"/>
      <c r="Q12" s="204"/>
      <c r="R12" s="204"/>
      <c r="S12" s="204"/>
      <c r="T12" s="204"/>
      <c r="U12" s="204"/>
      <c r="V12" s="204"/>
    </row>
    <row r="13" spans="2:22" ht="16.5" thickBot="1">
      <c r="B13" s="247" t="s">
        <v>19</v>
      </c>
      <c r="C13" s="206" t="s">
        <v>68</v>
      </c>
      <c r="D13" s="203" t="s">
        <v>206</v>
      </c>
      <c r="E13" s="203" t="s">
        <v>206</v>
      </c>
      <c r="F13" s="203" t="s">
        <v>206</v>
      </c>
      <c r="G13" s="203" t="s">
        <v>206</v>
      </c>
      <c r="H13" s="203" t="s">
        <v>206</v>
      </c>
      <c r="I13" s="203" t="s">
        <v>206</v>
      </c>
      <c r="J13" s="203" t="s">
        <v>206</v>
      </c>
      <c r="K13" s="203" t="s">
        <v>206</v>
      </c>
      <c r="L13" s="203" t="s">
        <v>206</v>
      </c>
      <c r="M13" s="163"/>
      <c r="N13" s="204"/>
      <c r="O13" s="204"/>
      <c r="P13" s="204"/>
      <c r="Q13" s="204"/>
      <c r="R13" s="204"/>
      <c r="S13" s="204"/>
      <c r="T13" s="204"/>
      <c r="U13" s="204"/>
      <c r="V13" s="204"/>
    </row>
    <row r="14" spans="2:22" ht="16.5" thickBot="1">
      <c r="B14" s="248"/>
      <c r="C14" s="205" t="s">
        <v>70</v>
      </c>
      <c r="D14" s="203" t="s">
        <v>206</v>
      </c>
      <c r="E14" s="203" t="s">
        <v>206</v>
      </c>
      <c r="F14" s="203" t="s">
        <v>206</v>
      </c>
      <c r="G14" s="203" t="s">
        <v>206</v>
      </c>
      <c r="H14" s="203" t="s">
        <v>206</v>
      </c>
      <c r="I14" s="203" t="s">
        <v>206</v>
      </c>
      <c r="J14" s="203" t="s">
        <v>206</v>
      </c>
      <c r="K14" s="203" t="s">
        <v>206</v>
      </c>
      <c r="L14" s="203" t="s">
        <v>206</v>
      </c>
      <c r="M14" s="163"/>
      <c r="N14" s="204"/>
      <c r="O14" s="204"/>
      <c r="P14" s="204"/>
      <c r="Q14" s="204"/>
      <c r="R14" s="204"/>
      <c r="S14" s="204"/>
      <c r="T14" s="204"/>
      <c r="U14" s="204"/>
      <c r="V14" s="204"/>
    </row>
    <row r="15" spans="2:22" ht="16.5" thickBot="1">
      <c r="B15" s="247" t="s">
        <v>21</v>
      </c>
      <c r="C15" s="207" t="s">
        <v>200</v>
      </c>
      <c r="D15" s="203" t="s">
        <v>206</v>
      </c>
      <c r="E15" s="203" t="s">
        <v>206</v>
      </c>
      <c r="F15" s="203" t="s">
        <v>206</v>
      </c>
      <c r="G15" s="203" t="s">
        <v>206</v>
      </c>
      <c r="H15" s="203" t="s">
        <v>206</v>
      </c>
      <c r="I15" s="203" t="s">
        <v>206</v>
      </c>
      <c r="J15" s="203" t="s">
        <v>206</v>
      </c>
      <c r="K15" s="203" t="s">
        <v>206</v>
      </c>
      <c r="L15" s="203" t="s">
        <v>206</v>
      </c>
      <c r="M15" s="163"/>
      <c r="N15" s="204"/>
      <c r="O15" s="204"/>
      <c r="P15" s="204"/>
      <c r="Q15" s="204"/>
      <c r="R15" s="204"/>
      <c r="S15" s="204"/>
      <c r="T15" s="204"/>
      <c r="U15" s="204"/>
      <c r="V15" s="204"/>
    </row>
    <row r="16" spans="2:22" ht="16.5" thickBot="1">
      <c r="B16" s="248"/>
      <c r="C16" s="208" t="s">
        <v>69</v>
      </c>
      <c r="D16" s="203" t="s">
        <v>206</v>
      </c>
      <c r="E16" s="203" t="s">
        <v>206</v>
      </c>
      <c r="F16" s="203" t="s">
        <v>206</v>
      </c>
      <c r="G16" s="203" t="s">
        <v>206</v>
      </c>
      <c r="H16" s="203" t="s">
        <v>206</v>
      </c>
      <c r="I16" s="203" t="s">
        <v>206</v>
      </c>
      <c r="J16" s="203" t="s">
        <v>206</v>
      </c>
      <c r="K16" s="203" t="s">
        <v>206</v>
      </c>
      <c r="L16" s="203" t="s">
        <v>206</v>
      </c>
      <c r="M16" s="163"/>
      <c r="N16" s="204"/>
      <c r="O16" s="204"/>
      <c r="P16" s="204"/>
      <c r="Q16" s="204"/>
      <c r="R16" s="204"/>
      <c r="S16" s="204"/>
      <c r="T16" s="204"/>
      <c r="U16" s="204"/>
      <c r="V16" s="204"/>
    </row>
    <row r="17" spans="2:22" ht="16.5" thickBot="1">
      <c r="B17" s="247" t="s">
        <v>23</v>
      </c>
      <c r="C17" s="209" t="s">
        <v>201</v>
      </c>
      <c r="D17" s="203" t="s">
        <v>206</v>
      </c>
      <c r="E17" s="203" t="s">
        <v>206</v>
      </c>
      <c r="F17" s="203" t="s">
        <v>206</v>
      </c>
      <c r="G17" s="203" t="s">
        <v>206</v>
      </c>
      <c r="H17" s="203" t="s">
        <v>206</v>
      </c>
      <c r="I17" s="203" t="s">
        <v>206</v>
      </c>
      <c r="J17" s="203" t="s">
        <v>206</v>
      </c>
      <c r="K17" s="203" t="s">
        <v>206</v>
      </c>
      <c r="L17" s="203" t="s">
        <v>206</v>
      </c>
      <c r="M17" s="163"/>
      <c r="N17" s="204"/>
      <c r="O17" s="204"/>
      <c r="P17" s="204"/>
      <c r="Q17" s="204"/>
      <c r="R17" s="204"/>
      <c r="S17" s="204"/>
      <c r="T17" s="204"/>
      <c r="U17" s="204"/>
      <c r="V17" s="204"/>
    </row>
    <row r="18" spans="2:22" ht="16.5" thickBot="1">
      <c r="B18" s="248"/>
      <c r="C18" s="208" t="s">
        <v>69</v>
      </c>
      <c r="D18" s="203" t="s">
        <v>206</v>
      </c>
      <c r="E18" s="203" t="s">
        <v>206</v>
      </c>
      <c r="F18" s="203" t="s">
        <v>206</v>
      </c>
      <c r="G18" s="203" t="s">
        <v>206</v>
      </c>
      <c r="H18" s="203" t="s">
        <v>206</v>
      </c>
      <c r="I18" s="203" t="s">
        <v>206</v>
      </c>
      <c r="J18" s="203" t="s">
        <v>206</v>
      </c>
      <c r="K18" s="203" t="s">
        <v>206</v>
      </c>
      <c r="L18" s="203" t="s">
        <v>206</v>
      </c>
      <c r="M18" s="163"/>
      <c r="N18" s="204"/>
      <c r="O18" s="204"/>
      <c r="P18" s="204"/>
      <c r="Q18" s="204"/>
      <c r="R18" s="204"/>
      <c r="S18" s="204"/>
      <c r="T18" s="204"/>
      <c r="U18" s="204"/>
      <c r="V18" s="204"/>
    </row>
    <row r="19" spans="2:22" ht="15.75">
      <c r="C19" s="210"/>
      <c r="D19" s="199"/>
      <c r="E19" s="199"/>
      <c r="F19" s="199"/>
      <c r="G19" s="199"/>
      <c r="H19" s="199"/>
      <c r="I19" s="199"/>
      <c r="J19" s="199"/>
      <c r="K19" s="199"/>
      <c r="L19" s="199"/>
      <c r="M19" s="163"/>
    </row>
    <row r="20" spans="2:22" ht="14.45" customHeight="1"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163"/>
    </row>
    <row r="21" spans="2:22" ht="80.25" customHeight="1">
      <c r="C21" s="246" t="s">
        <v>202</v>
      </c>
      <c r="D21" s="246"/>
      <c r="E21" s="246"/>
      <c r="F21" s="246"/>
      <c r="G21" s="246"/>
      <c r="H21" s="246"/>
      <c r="I21" s="246"/>
      <c r="J21" s="246"/>
      <c r="K21" s="246"/>
      <c r="L21" s="246"/>
      <c r="M21" s="163"/>
    </row>
    <row r="22" spans="2:22" ht="15.75">
      <c r="C22" s="210"/>
      <c r="D22" s="199"/>
      <c r="E22" s="199"/>
      <c r="F22" s="199"/>
      <c r="G22" s="199"/>
      <c r="H22" s="199"/>
      <c r="I22" s="199"/>
      <c r="J22" s="199"/>
      <c r="K22" s="199"/>
      <c r="L22" s="199"/>
      <c r="M22" s="163"/>
    </row>
    <row r="23" spans="2:22" ht="18.75">
      <c r="C23" s="36"/>
      <c r="D23" s="176"/>
      <c r="E23" s="177"/>
      <c r="F23" s="198"/>
      <c r="I23" s="196"/>
      <c r="J23" s="197"/>
      <c r="K23" s="199"/>
      <c r="L23" s="199"/>
      <c r="M23" s="163"/>
    </row>
    <row r="24" spans="2:22" ht="15.75">
      <c r="D24" s="210"/>
      <c r="E24" s="199"/>
      <c r="F24" s="199"/>
      <c r="G24" s="199"/>
      <c r="I24" s="211"/>
      <c r="J24" s="199"/>
      <c r="K24" s="199"/>
      <c r="L24" s="199"/>
      <c r="M24" s="163"/>
    </row>
    <row r="25" spans="2:22" ht="15.75">
      <c r="D25" s="210"/>
      <c r="E25" s="199"/>
      <c r="F25" s="199"/>
      <c r="G25" s="199"/>
      <c r="I25" s="211"/>
      <c r="J25" s="199"/>
      <c r="K25" s="199"/>
      <c r="L25" s="199"/>
      <c r="M25" s="163"/>
    </row>
    <row r="26" spans="2:22" ht="18.75">
      <c r="C26" s="40"/>
      <c r="D26" s="178"/>
      <c r="E26" s="35"/>
      <c r="F26" s="198"/>
      <c r="G26" s="199"/>
      <c r="I26" s="200"/>
      <c r="J26" s="199"/>
      <c r="K26" s="199"/>
      <c r="L26" s="199"/>
      <c r="M26" s="163"/>
    </row>
    <row r="27" spans="2:22" ht="15.75">
      <c r="C27" s="210"/>
      <c r="D27" s="199"/>
      <c r="E27" s="199"/>
      <c r="F27" s="199"/>
      <c r="G27" s="199"/>
      <c r="H27" s="199"/>
      <c r="I27" s="199"/>
      <c r="J27" s="199"/>
      <c r="K27" s="199"/>
      <c r="L27" s="199"/>
      <c r="M27" s="163"/>
    </row>
    <row r="28" spans="2:22" ht="15.75">
      <c r="C28" s="210"/>
      <c r="D28" s="199"/>
      <c r="E28" s="199"/>
      <c r="F28" s="199"/>
      <c r="G28" s="199"/>
      <c r="H28" s="199"/>
      <c r="I28" s="199"/>
      <c r="J28" s="199"/>
      <c r="K28" s="199"/>
      <c r="L28" s="199"/>
      <c r="M28" s="163"/>
    </row>
  </sheetData>
  <mergeCells count="27">
    <mergeCell ref="B11:B12"/>
    <mergeCell ref="B13:B14"/>
    <mergeCell ref="B15:B16"/>
    <mergeCell ref="B17:B18"/>
    <mergeCell ref="C20:L20"/>
    <mergeCell ref="C21:L21"/>
    <mergeCell ref="H9:H10"/>
    <mergeCell ref="I9:I10"/>
    <mergeCell ref="J9:J10"/>
    <mergeCell ref="K9:K10"/>
    <mergeCell ref="L9:L10"/>
    <mergeCell ref="M9:M10"/>
    <mergeCell ref="B4:L4"/>
    <mergeCell ref="C5:L5"/>
    <mergeCell ref="B7:C10"/>
    <mergeCell ref="D7:F8"/>
    <mergeCell ref="G7:I8"/>
    <mergeCell ref="J7:L8"/>
    <mergeCell ref="D9:D10"/>
    <mergeCell ref="E9:E10"/>
    <mergeCell ref="F9:F10"/>
    <mergeCell ref="G9:G10"/>
    <mergeCell ref="D1:E1"/>
    <mergeCell ref="I1:J1"/>
    <mergeCell ref="K1:L1"/>
    <mergeCell ref="B2:L2"/>
    <mergeCell ref="B3:L3"/>
  </mergeCell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view="pageBreakPreview" zoomScale="80" zoomScaleNormal="100" zoomScaleSheetLayoutView="80" workbookViewId="0">
      <selection activeCell="I31" sqref="I31"/>
    </sheetView>
  </sheetViews>
  <sheetFormatPr defaultColWidth="9.140625" defaultRowHeight="15"/>
  <cols>
    <col min="1" max="2" width="9.140625" style="179"/>
    <col min="3" max="3" width="59.140625" style="179" customWidth="1"/>
    <col min="4" max="6" width="10.7109375" style="179" customWidth="1"/>
    <col min="7" max="7" width="13.5703125" style="179" customWidth="1"/>
    <col min="8" max="8" width="14" style="179" customWidth="1"/>
    <col min="9" max="9" width="15.7109375" style="179" customWidth="1"/>
    <col min="10" max="16384" width="9.140625" style="179"/>
  </cols>
  <sheetData>
    <row r="1" spans="2:17" ht="59.25" customHeight="1">
      <c r="D1" s="249"/>
      <c r="E1" s="249"/>
      <c r="G1" s="250" t="s">
        <v>196</v>
      </c>
      <c r="H1" s="250"/>
      <c r="I1" s="250"/>
    </row>
    <row r="2" spans="2:17" ht="15.75">
      <c r="D2" s="180"/>
      <c r="E2" s="180"/>
    </row>
    <row r="3" spans="2:17" ht="17.25">
      <c r="C3" s="251"/>
      <c r="D3" s="251"/>
      <c r="E3" s="251"/>
      <c r="F3" s="251"/>
      <c r="G3" s="251"/>
      <c r="H3" s="251"/>
      <c r="I3" s="181"/>
    </row>
    <row r="4" spans="2:17" ht="17.25">
      <c r="C4" s="252" t="s">
        <v>213</v>
      </c>
      <c r="D4" s="252"/>
      <c r="E4" s="252"/>
      <c r="F4" s="252"/>
      <c r="G4" s="252"/>
      <c r="H4" s="252"/>
      <c r="I4" s="181"/>
    </row>
    <row r="5" spans="2:17" ht="17.25">
      <c r="B5" s="253" t="s">
        <v>209</v>
      </c>
      <c r="C5" s="253"/>
      <c r="D5" s="253"/>
      <c r="E5" s="253"/>
      <c r="F5" s="253"/>
      <c r="G5" s="253"/>
      <c r="H5" s="253"/>
      <c r="I5" s="253"/>
    </row>
    <row r="6" spans="2:17">
      <c r="B6" s="258" t="s">
        <v>183</v>
      </c>
      <c r="C6" s="258"/>
      <c r="D6" s="258"/>
      <c r="E6" s="258"/>
      <c r="F6" s="258"/>
      <c r="G6" s="258"/>
      <c r="H6" s="258"/>
      <c r="I6" s="258"/>
    </row>
    <row r="7" spans="2:17" ht="18" thickBot="1">
      <c r="C7" s="182"/>
      <c r="D7" s="182"/>
      <c r="E7" s="182"/>
      <c r="F7" s="182"/>
      <c r="G7" s="182"/>
      <c r="H7" s="182"/>
      <c r="I7" s="181"/>
    </row>
    <row r="8" spans="2:17" ht="30.75" customHeight="1">
      <c r="B8" s="259" t="s">
        <v>197</v>
      </c>
      <c r="C8" s="260"/>
      <c r="D8" s="259" t="s">
        <v>198</v>
      </c>
      <c r="E8" s="263"/>
      <c r="F8" s="260"/>
      <c r="G8" s="259" t="s">
        <v>199</v>
      </c>
      <c r="H8" s="263"/>
      <c r="I8" s="260"/>
    </row>
    <row r="9" spans="2:17" ht="30.75" thickBot="1">
      <c r="B9" s="261"/>
      <c r="C9" s="262"/>
      <c r="D9" s="183" t="s">
        <v>64</v>
      </c>
      <c r="E9" s="184" t="s">
        <v>65</v>
      </c>
      <c r="F9" s="185" t="s">
        <v>66</v>
      </c>
      <c r="G9" s="183" t="s">
        <v>64</v>
      </c>
      <c r="H9" s="184" t="s">
        <v>65</v>
      </c>
      <c r="I9" s="185" t="s">
        <v>66</v>
      </c>
    </row>
    <row r="10" spans="2:17" ht="15.75" thickBot="1">
      <c r="B10" s="254" t="s">
        <v>18</v>
      </c>
      <c r="C10" s="186" t="s">
        <v>67</v>
      </c>
      <c r="D10" s="187">
        <v>0</v>
      </c>
      <c r="E10" s="187">
        <v>0</v>
      </c>
      <c r="F10" s="187">
        <v>0</v>
      </c>
      <c r="G10" s="187">
        <v>0</v>
      </c>
      <c r="H10" s="187">
        <v>0</v>
      </c>
      <c r="I10" s="187">
        <v>0</v>
      </c>
      <c r="K10" s="188"/>
      <c r="L10" s="188"/>
      <c r="M10" s="188"/>
      <c r="N10" s="188"/>
      <c r="O10" s="188"/>
      <c r="P10" s="188"/>
      <c r="Q10" s="188"/>
    </row>
    <row r="11" spans="2:17" ht="15.75" thickBot="1">
      <c r="B11" s="255"/>
      <c r="C11" s="189" t="s">
        <v>70</v>
      </c>
      <c r="D11" s="187">
        <v>0</v>
      </c>
      <c r="E11" s="187">
        <v>0</v>
      </c>
      <c r="F11" s="187">
        <v>0</v>
      </c>
      <c r="G11" s="187">
        <v>0</v>
      </c>
      <c r="H11" s="187">
        <v>0</v>
      </c>
      <c r="I11" s="187">
        <v>0</v>
      </c>
      <c r="K11" s="188"/>
      <c r="L11" s="188"/>
      <c r="M11" s="188"/>
      <c r="N11" s="188"/>
      <c r="O11" s="188"/>
      <c r="P11" s="188"/>
      <c r="Q11" s="188"/>
    </row>
    <row r="12" spans="2:17" ht="15.75" thickBot="1">
      <c r="B12" s="254" t="s">
        <v>19</v>
      </c>
      <c r="C12" s="190" t="s">
        <v>68</v>
      </c>
      <c r="D12" s="187">
        <v>0</v>
      </c>
      <c r="E12" s="187">
        <v>0</v>
      </c>
      <c r="F12" s="187">
        <v>0</v>
      </c>
      <c r="G12" s="187">
        <v>0</v>
      </c>
      <c r="H12" s="187">
        <v>0</v>
      </c>
      <c r="I12" s="187">
        <v>0</v>
      </c>
      <c r="K12" s="188"/>
      <c r="L12" s="188"/>
      <c r="M12" s="188"/>
      <c r="N12" s="188"/>
      <c r="O12" s="188"/>
      <c r="P12" s="188"/>
      <c r="Q12" s="188"/>
    </row>
    <row r="13" spans="2:17" ht="15.75" thickBot="1">
      <c r="B13" s="255"/>
      <c r="C13" s="189" t="s">
        <v>70</v>
      </c>
      <c r="D13" s="187">
        <v>0</v>
      </c>
      <c r="E13" s="187">
        <v>0</v>
      </c>
      <c r="F13" s="187">
        <v>0</v>
      </c>
      <c r="G13" s="187">
        <v>0</v>
      </c>
      <c r="H13" s="187">
        <v>0</v>
      </c>
      <c r="I13" s="187">
        <v>0</v>
      </c>
      <c r="K13" s="188"/>
      <c r="L13" s="188"/>
      <c r="M13" s="188"/>
      <c r="N13" s="188"/>
      <c r="O13" s="188"/>
      <c r="P13" s="188"/>
      <c r="Q13" s="188"/>
    </row>
    <row r="14" spans="2:17" ht="15.75" thickBot="1">
      <c r="B14" s="254" t="s">
        <v>21</v>
      </c>
      <c r="C14" s="191" t="s">
        <v>200</v>
      </c>
      <c r="D14" s="187">
        <v>0</v>
      </c>
      <c r="E14" s="187">
        <v>0</v>
      </c>
      <c r="F14" s="187">
        <v>0</v>
      </c>
      <c r="G14" s="187">
        <v>0</v>
      </c>
      <c r="H14" s="187">
        <v>0</v>
      </c>
      <c r="I14" s="187">
        <v>0</v>
      </c>
      <c r="K14" s="188"/>
      <c r="L14" s="188"/>
      <c r="M14" s="188"/>
      <c r="N14" s="188"/>
      <c r="O14" s="188"/>
      <c r="P14" s="188"/>
      <c r="Q14" s="188"/>
    </row>
    <row r="15" spans="2:17" ht="15.75" thickBot="1">
      <c r="B15" s="255"/>
      <c r="C15" s="192" t="s">
        <v>69</v>
      </c>
      <c r="D15" s="187">
        <v>0</v>
      </c>
      <c r="E15" s="187">
        <v>0</v>
      </c>
      <c r="F15" s="187">
        <v>0</v>
      </c>
      <c r="G15" s="187">
        <v>0</v>
      </c>
      <c r="H15" s="187">
        <v>0</v>
      </c>
      <c r="I15" s="187">
        <v>0</v>
      </c>
      <c r="K15" s="188"/>
      <c r="L15" s="188"/>
      <c r="M15" s="188"/>
      <c r="N15" s="188"/>
      <c r="O15" s="188"/>
      <c r="P15" s="188"/>
      <c r="Q15" s="188"/>
    </row>
    <row r="16" spans="2:17" ht="15.75" thickBot="1">
      <c r="B16" s="254" t="s">
        <v>23</v>
      </c>
      <c r="C16" s="193" t="s">
        <v>201</v>
      </c>
      <c r="D16" s="187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K16" s="188"/>
      <c r="L16" s="188"/>
      <c r="M16" s="188"/>
      <c r="N16" s="188"/>
      <c r="O16" s="188"/>
      <c r="P16" s="188"/>
      <c r="Q16" s="188"/>
    </row>
    <row r="17" spans="2:17" ht="15.75" thickBot="1">
      <c r="B17" s="255"/>
      <c r="C17" s="192" t="s">
        <v>69</v>
      </c>
      <c r="D17" s="187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K17" s="188"/>
      <c r="L17" s="188"/>
      <c r="M17" s="188"/>
      <c r="N17" s="188"/>
      <c r="O17" s="188"/>
      <c r="P17" s="188"/>
      <c r="Q17" s="188"/>
    </row>
    <row r="18" spans="2:17">
      <c r="B18" s="194"/>
      <c r="C18" s="195"/>
      <c r="D18" s="194"/>
      <c r="E18" s="194"/>
      <c r="F18" s="194"/>
      <c r="G18" s="194"/>
      <c r="H18" s="194"/>
      <c r="I18" s="194"/>
    </row>
    <row r="19" spans="2:17" ht="10.9" customHeight="1">
      <c r="C19" s="256"/>
      <c r="D19" s="256"/>
      <c r="E19" s="256"/>
      <c r="F19" s="256"/>
      <c r="G19" s="256"/>
      <c r="H19" s="256"/>
      <c r="I19" s="256"/>
    </row>
    <row r="20" spans="2:17" ht="107.25" customHeight="1">
      <c r="C20" s="257" t="s">
        <v>202</v>
      </c>
      <c r="D20" s="257"/>
      <c r="E20" s="257"/>
      <c r="F20" s="257"/>
      <c r="G20" s="257"/>
      <c r="H20" s="257"/>
      <c r="I20" s="257"/>
    </row>
  </sheetData>
  <mergeCells count="15">
    <mergeCell ref="B14:B15"/>
    <mergeCell ref="B16:B17"/>
    <mergeCell ref="C19:I19"/>
    <mergeCell ref="C20:I20"/>
    <mergeCell ref="B6:I6"/>
    <mergeCell ref="B8:C9"/>
    <mergeCell ref="D8:F8"/>
    <mergeCell ref="G8:I8"/>
    <mergeCell ref="B10:B11"/>
    <mergeCell ref="B12:B13"/>
    <mergeCell ref="D1:E1"/>
    <mergeCell ref="G1:I1"/>
    <mergeCell ref="C3:H3"/>
    <mergeCell ref="C4:H4"/>
    <mergeCell ref="B5:I5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23"/>
  <sheetViews>
    <sheetView view="pageBreakPreview" zoomScale="70" zoomScaleNormal="80" zoomScaleSheetLayoutView="70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K19" sqref="K19"/>
    </sheetView>
  </sheetViews>
  <sheetFormatPr defaultColWidth="9.140625" defaultRowHeight="15"/>
  <cols>
    <col min="1" max="2" width="9.140625" style="7"/>
    <col min="3" max="3" width="42.7109375" style="7" customWidth="1"/>
    <col min="4" max="7" width="33.42578125" style="7" customWidth="1"/>
    <col min="8" max="16384" width="9.140625" style="7"/>
  </cols>
  <sheetData>
    <row r="1" spans="2:10" ht="18.75">
      <c r="B1" s="15"/>
      <c r="G1" s="15" t="s">
        <v>9</v>
      </c>
    </row>
    <row r="2" spans="2:10" ht="18.75">
      <c r="B2" s="15"/>
      <c r="G2" s="15" t="s">
        <v>10</v>
      </c>
    </row>
    <row r="3" spans="2:10" ht="57" customHeight="1">
      <c r="B3" s="264" t="s">
        <v>141</v>
      </c>
      <c r="C3" s="264"/>
      <c r="D3" s="264"/>
      <c r="E3" s="264"/>
      <c r="F3" s="264"/>
      <c r="G3" s="264"/>
    </row>
    <row r="4" spans="2:10">
      <c r="B4" s="38"/>
    </row>
    <row r="5" spans="2:10" ht="75" customHeight="1">
      <c r="B5" s="265" t="s">
        <v>11</v>
      </c>
      <c r="C5" s="265" t="s">
        <v>12</v>
      </c>
      <c r="D5" s="265" t="s">
        <v>13</v>
      </c>
      <c r="E5" s="265"/>
      <c r="F5" s="265"/>
      <c r="G5" s="266" t="s">
        <v>14</v>
      </c>
    </row>
    <row r="6" spans="2:10" ht="75" customHeight="1">
      <c r="B6" s="265"/>
      <c r="C6" s="265"/>
      <c r="D6" s="44" t="s">
        <v>77</v>
      </c>
      <c r="E6" s="44" t="s">
        <v>16</v>
      </c>
      <c r="F6" s="44" t="s">
        <v>17</v>
      </c>
      <c r="G6" s="267"/>
    </row>
    <row r="7" spans="2:10" ht="18.75">
      <c r="B7" s="44">
        <v>1</v>
      </c>
      <c r="C7" s="44">
        <v>2</v>
      </c>
      <c r="D7" s="44">
        <v>3</v>
      </c>
      <c r="E7" s="44">
        <v>4</v>
      </c>
      <c r="F7" s="44">
        <v>5</v>
      </c>
      <c r="G7" s="44">
        <v>6</v>
      </c>
    </row>
    <row r="8" spans="2:10" ht="54" customHeight="1">
      <c r="B8" s="44" t="s">
        <v>18</v>
      </c>
      <c r="C8" s="44" t="s">
        <v>0</v>
      </c>
      <c r="D8" s="42" t="e">
        <f>'прил 3'!#REF!*1000</f>
        <v>#REF!</v>
      </c>
      <c r="E8" s="42" t="e">
        <f>#REF!</f>
        <v>#REF!</v>
      </c>
      <c r="F8" s="42" t="e">
        <f>#REF!</f>
        <v>#REF!</v>
      </c>
      <c r="G8" s="42" t="e">
        <f>D8/E8</f>
        <v>#REF!</v>
      </c>
      <c r="J8" s="33"/>
    </row>
    <row r="9" spans="2:10" ht="54" customHeight="1">
      <c r="B9" s="44" t="s">
        <v>19</v>
      </c>
      <c r="C9" s="44" t="s">
        <v>20</v>
      </c>
      <c r="D9" s="42" t="e">
        <f>'прил 3'!#REF!*1000</f>
        <v>#REF!</v>
      </c>
      <c r="E9" s="42" t="e">
        <f>E8</f>
        <v>#REF!</v>
      </c>
      <c r="F9" s="42" t="e">
        <f>F8</f>
        <v>#REF!</v>
      </c>
      <c r="G9" s="42" t="e">
        <f>D9/E9</f>
        <v>#REF!</v>
      </c>
    </row>
    <row r="11" spans="2:10" ht="18.75" hidden="1">
      <c r="C11" s="45" t="s">
        <v>61</v>
      </c>
      <c r="D11" s="37" t="e">
        <f>D8+D9-'прил 3'!#REF!*1000</f>
        <v>#REF!</v>
      </c>
    </row>
    <row r="12" spans="2:10">
      <c r="D12" s="39"/>
      <c r="E12" s="39"/>
      <c r="F12" s="39"/>
    </row>
    <row r="13" spans="2:10">
      <c r="E13" s="34"/>
      <c r="F13" s="34"/>
    </row>
    <row r="15" spans="2:10" ht="18.75" hidden="1">
      <c r="B15" s="9" t="s">
        <v>74</v>
      </c>
      <c r="C15" s="9"/>
      <c r="E15" s="73" t="s">
        <v>75</v>
      </c>
      <c r="G15" s="9" t="s">
        <v>88</v>
      </c>
    </row>
    <row r="16" spans="2:10">
      <c r="E16" s="73"/>
    </row>
    <row r="17" spans="2:7">
      <c r="E17" s="73"/>
    </row>
    <row r="18" spans="2:7" ht="47.25" customHeight="1">
      <c r="B18" s="217" t="s">
        <v>142</v>
      </c>
      <c r="C18" s="217"/>
      <c r="D18" s="217"/>
      <c r="E18" s="73" t="s">
        <v>75</v>
      </c>
      <c r="G18" s="40" t="s">
        <v>86</v>
      </c>
    </row>
    <row r="19" spans="2:7">
      <c r="E19" s="73"/>
    </row>
    <row r="22" spans="2:7" ht="15.75">
      <c r="B22" s="41" t="s">
        <v>136</v>
      </c>
    </row>
    <row r="23" spans="2:7" ht="15.75">
      <c r="B23" s="41" t="s">
        <v>137</v>
      </c>
    </row>
  </sheetData>
  <mergeCells count="6">
    <mergeCell ref="B18:D18"/>
    <mergeCell ref="B3:G3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прил 1</vt:lpstr>
      <vt:lpstr>прил 2_2018 new</vt:lpstr>
      <vt:lpstr>прил 2_2025</vt:lpstr>
      <vt:lpstr>прил 3</vt:lpstr>
      <vt:lpstr>пр2</vt:lpstr>
      <vt:lpstr>пр3</vt:lpstr>
      <vt:lpstr>пр4</vt:lpstr>
      <vt:lpstr>пр5</vt:lpstr>
      <vt:lpstr>пр2_2019</vt:lpstr>
      <vt:lpstr>пр2_2018</vt:lpstr>
      <vt:lpstr>пр2_2014</vt:lpstr>
      <vt:lpstr>пр2_2013</vt:lpstr>
      <vt:lpstr>себестоимость</vt:lpstr>
      <vt:lpstr>'прил 1'!Заголовки_для_печати</vt:lpstr>
      <vt:lpstr>пр2!Область_печати</vt:lpstr>
      <vt:lpstr>пр2_2013!Область_печати</vt:lpstr>
      <vt:lpstr>пр2_2014!Область_печати</vt:lpstr>
      <vt:lpstr>пр2_2018!Область_печати</vt:lpstr>
      <vt:lpstr>пр2_2019!Область_печати</vt:lpstr>
      <vt:lpstr>пр3!Область_печати</vt:lpstr>
      <vt:lpstr>пр5!Область_печати</vt:lpstr>
      <vt:lpstr>'прил 1'!Область_печати</vt:lpstr>
      <vt:lpstr>'прил 2_2025'!Область_печати</vt:lpstr>
      <vt:lpstr>'прил 3'!Область_печати</vt:lpstr>
      <vt:lpstr>себестоимость!Область_печати</vt:lpstr>
    </vt:vector>
  </TitlesOfParts>
  <Company>ОАО "МРСК Волги"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 Сергей Павлович</dc:creator>
  <cp:lastModifiedBy>Иванов Николай Алексеевич</cp:lastModifiedBy>
  <cp:lastPrinted>2022-10-10T08:16:24Z</cp:lastPrinted>
  <dcterms:created xsi:type="dcterms:W3CDTF">2016-11-24T05:20:00Z</dcterms:created>
  <dcterms:modified xsi:type="dcterms:W3CDTF">2026-08-27T14:01:40Z</dcterms:modified>
</cp:coreProperties>
</file>